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tabRatio="909" firstSheet="5" activeTab="13"/>
  </bookViews>
  <sheets>
    <sheet name="AGUA POTABLE 1" sheetId="1" r:id="rId1"/>
    <sheet name="DRENAJE LETRINA Y ALCAN" sheetId="2" r:id="rId2"/>
    <sheet name="URBANIZACION MPAL 3" sheetId="3" r:id="rId3"/>
    <sheet name="ELECTRIFICACION 4" sheetId="4" r:id="rId4"/>
    <sheet name="INF. BASICA DE SALUD 5" sheetId="5" r:id="rId5"/>
    <sheet name="INF. BASICA EDUCATIVA 6" sheetId="6" r:id="rId6"/>
    <sheet name="MEJORAMIENTO VIVIENDA 7" sheetId="7" r:id="rId7"/>
    <sheet name="CAMINOS RURALES 8" sheetId="8" r:id="rId8"/>
    <sheet name="INF PROD RURAL 9" sheetId="9" r:id="rId9"/>
    <sheet name="INDIRECTOS" sheetId="10" r:id="rId10"/>
    <sheet name="DESARROLLO INST." sheetId="11" r:id="rId11"/>
    <sheet name="RESUMEN" sheetId="12" r:id="rId12"/>
    <sheet name="MOV OCT12" sheetId="13" r:id="rId13"/>
    <sheet name="PUBLI.CIERRE EJERCIC 2012" sheetId="14" r:id="rId14"/>
  </sheets>
  <definedNames>
    <definedName name="_xlnm.Print_Area" localSheetId="0">'AGUA POTABLE 1'!$A$1:$Y$41</definedName>
    <definedName name="_xlnm.Print_Area" localSheetId="7">'CAMINOS RURALES 8'!$A$1:$Y$28</definedName>
    <definedName name="_xlnm.Print_Area" localSheetId="10">'DESARROLLO INST.'!$A$1:$V$39</definedName>
    <definedName name="_xlnm.Print_Area" localSheetId="1">'DRENAJE LETRINA Y ALCAN'!$A$1:$Y$30</definedName>
    <definedName name="_xlnm.Print_Area" localSheetId="3">'ELECTRIFICACION 4'!$A$1:$Y$42</definedName>
    <definedName name="_xlnm.Print_Area" localSheetId="9">'INDIRECTOS'!$A$1:$V$29</definedName>
    <definedName name="_xlnm.Print_Area" localSheetId="8">'INF PROD RURAL 9'!$A$1:$W$28</definedName>
    <definedName name="_xlnm.Print_Area" localSheetId="4">'INF. BASICA DE SALUD 5'!$A$1:$Y$36</definedName>
    <definedName name="_xlnm.Print_Area" localSheetId="5">'INF. BASICA EDUCATIVA 6'!$A$1:$Y$29</definedName>
    <definedName name="_xlnm.Print_Area" localSheetId="6">'MEJORAMIENTO VIVIENDA 7'!$A$1:$X$27</definedName>
    <definedName name="_xlnm.Print_Area" localSheetId="12">'MOV OCT12'!$B$1:$J$30</definedName>
    <definedName name="_xlnm.Print_Area" localSheetId="13">'PUBLI.CIERRE EJERCIC 2012'!#REF!</definedName>
    <definedName name="_xlnm.Print_Area" localSheetId="11">'RESUMEN'!$A$1:$X$51</definedName>
    <definedName name="_xlnm.Print_Area" localSheetId="2">'URBANIZACION MPAL 3'!$A$1:$Z$51</definedName>
  </definedNames>
  <calcPr fullCalcOnLoad="1"/>
</workbook>
</file>

<file path=xl/sharedStrings.xml><?xml version="1.0" encoding="utf-8"?>
<sst xmlns="http://schemas.openxmlformats.org/spreadsheetml/2006/main" count="2985" uniqueCount="557">
  <si>
    <t>NO. DE OBRA Y TIPO DE LOCALIDAD</t>
  </si>
  <si>
    <t>NOMBRE Y DESCRIPCION DE LA OBRA  PROYECTO O ACCION</t>
  </si>
  <si>
    <t>SIT. DE LA OBRA</t>
  </si>
  <si>
    <t>PROG.</t>
  </si>
  <si>
    <t>SUBPROG.</t>
  </si>
  <si>
    <t>LOCALIDAD</t>
  </si>
  <si>
    <t>COSTO TOTAL</t>
  </si>
  <si>
    <t>INFRAESTRUCTURA FINANCIERA PESOS</t>
  </si>
  <si>
    <t>METAS TOTALES DEL PROYECTO</t>
  </si>
  <si>
    <t>NO. DE BENEFICIARIOS</t>
  </si>
  <si>
    <t>JORNALES</t>
  </si>
  <si>
    <t>MODO DE EJECUCION</t>
  </si>
  <si>
    <t>SUMA</t>
  </si>
  <si>
    <t>UNIDAD DE MEDIDA</t>
  </si>
  <si>
    <t>CANTIDAD</t>
  </si>
  <si>
    <t>01</t>
  </si>
  <si>
    <t>M2</t>
  </si>
  <si>
    <t>PINAL DE AMOLES</t>
  </si>
  <si>
    <t>INDIRECTOS</t>
  </si>
  <si>
    <t>PRESIDENTE DEL COPLADEM</t>
  </si>
  <si>
    <t>DESARROLLO INSTITUCIONAL</t>
  </si>
  <si>
    <t>I.T.</t>
  </si>
  <si>
    <t xml:space="preserve">AVANCE FISICO </t>
  </si>
  <si>
    <t>-</t>
  </si>
  <si>
    <t>03</t>
  </si>
  <si>
    <t>URBANIZACION MUNICIPAL</t>
  </si>
  <si>
    <t>SISTEMA</t>
  </si>
  <si>
    <t>AGUA POTABLE</t>
  </si>
  <si>
    <t>VIVIENDA</t>
  </si>
  <si>
    <t>OBRA</t>
  </si>
  <si>
    <t>MUNICIPIO:</t>
  </si>
  <si>
    <t>PINAL DE AMOLES.</t>
  </si>
  <si>
    <t>ESTADO:</t>
  </si>
  <si>
    <t>QUERETARO.</t>
  </si>
  <si>
    <t>INSTANCIA EJECUTORA: MUNICIPIO DE PINAL DE AMOLES.</t>
  </si>
  <si>
    <t>COMITÉ DE PLANEACION PARA EL DESARROLLO</t>
  </si>
  <si>
    <t>DEL MUNICIPIO DE PINAL DE AMOLES</t>
  </si>
  <si>
    <t>RAMO XXXIII APORTACIONES FEDERALES PARA ENTIDADES FEDERATIVAS Y MUNICIPIOS</t>
  </si>
  <si>
    <t>HOJA:</t>
  </si>
  <si>
    <t>DE:</t>
  </si>
  <si>
    <t>FISM</t>
  </si>
  <si>
    <t>DRENAJE, LETRINAS Y ALCANTARILLADO</t>
  </si>
  <si>
    <t>ELECTRIFICACION RURAL Y DE COLONIAS POBRES</t>
  </si>
  <si>
    <t>INFRAESTRUCTURA BÁSICA EDUCATIVA</t>
  </si>
  <si>
    <t>MEJORAMIENTO DE LA VIVIENDA</t>
  </si>
  <si>
    <t>INFRAESTRUCTURA PRODUCTIVA RURAL</t>
  </si>
  <si>
    <t>CAMINOS RURALES</t>
  </si>
  <si>
    <t>I.T</t>
  </si>
  <si>
    <t xml:space="preserve"> </t>
  </si>
  <si>
    <t>AGUA AMARGA</t>
  </si>
  <si>
    <t>SAN PEDRO ESCANELA</t>
  </si>
  <si>
    <t>LA MORITA</t>
  </si>
  <si>
    <t>LINEA ESTRATEGICA</t>
  </si>
  <si>
    <t>LINEA ESTRATÉGICA</t>
  </si>
  <si>
    <t>TANQUE</t>
  </si>
  <si>
    <t>SAN PEDRO EL VIEJO</t>
  </si>
  <si>
    <t>AGUA FRIA DE GUDIÑO</t>
  </si>
  <si>
    <t>SAUZ DE GUADALUPE</t>
  </si>
  <si>
    <t>SAN GASPAR</t>
  </si>
  <si>
    <t>AHUACATLAN</t>
  </si>
  <si>
    <t>LOS PINOS</t>
  </si>
  <si>
    <t>DERRAMADERO DE BUCARELI</t>
  </si>
  <si>
    <t>HUAXQUILICO</t>
  </si>
  <si>
    <t>EL MURCIELAGO</t>
  </si>
  <si>
    <t>VARIAS</t>
  </si>
  <si>
    <t>EJE RECTOR</t>
  </si>
  <si>
    <t>DAS*</t>
  </si>
  <si>
    <t>* DESARROLLO SOCIAL INCLUYENTE.</t>
  </si>
  <si>
    <t>DSI*</t>
  </si>
  <si>
    <t>04</t>
  </si>
  <si>
    <t>05</t>
  </si>
  <si>
    <t>08-05193</t>
  </si>
  <si>
    <t>06</t>
  </si>
  <si>
    <t>07</t>
  </si>
  <si>
    <t>08</t>
  </si>
  <si>
    <t>09</t>
  </si>
  <si>
    <t>DES*</t>
  </si>
  <si>
    <t>* DESARROLLO ECONOMICO SOSTENIBLE</t>
  </si>
  <si>
    <t>INFRAESTRUCTURA BASICA DE SALUD</t>
  </si>
  <si>
    <t>MODALIDAD DE EJECUCION.</t>
  </si>
  <si>
    <t>C</t>
  </si>
  <si>
    <t>C:</t>
  </si>
  <si>
    <t>*DESARROLLO SOCIAL INCLUYENTE.</t>
  </si>
  <si>
    <t>ASESORIAS Y CAPACITACIONES</t>
  </si>
  <si>
    <t>ESTUDIOS E INVESTIGACIONES</t>
  </si>
  <si>
    <t>EQUIPAMIENTO</t>
  </si>
  <si>
    <t>ACONDICIONAMIENTO DE ESPACIOS FISICOS</t>
  </si>
  <si>
    <t>AM</t>
  </si>
  <si>
    <t>X</t>
  </si>
  <si>
    <t>AM:</t>
  </si>
  <si>
    <t>ADMINISTRACION MUNICIPAL.</t>
  </si>
  <si>
    <t>CONTRATO.</t>
  </si>
  <si>
    <t>FONDO DE APORTACIONES PARA LA INFRAESTRUCTURA SOCIAL MUNICIPAL.</t>
  </si>
  <si>
    <t>CONTRATO</t>
  </si>
  <si>
    <t>BENEFICIARIOS</t>
  </si>
  <si>
    <t>BUCARELI</t>
  </si>
  <si>
    <t>CONSTRUCCION DE CASA DE SALUD</t>
  </si>
  <si>
    <t>BIENESTAR</t>
  </si>
  <si>
    <t xml:space="preserve">PROMOCION Y DIFUCION </t>
  </si>
  <si>
    <t>SUPERVISION Y SERVICIOS PROFESIONALES</t>
  </si>
  <si>
    <t>GASTOS DE OPERACIÓN</t>
  </si>
  <si>
    <t>RESUMEN POR RUBROS</t>
  </si>
  <si>
    <t>MODALIDAD DE EJECUCION</t>
  </si>
  <si>
    <t>0101-3</t>
  </si>
  <si>
    <t>0101-1</t>
  </si>
  <si>
    <t>04111-01</t>
  </si>
  <si>
    <t>0519-1</t>
  </si>
  <si>
    <t>0519-3</t>
  </si>
  <si>
    <t>0622-1</t>
  </si>
  <si>
    <t>0931-2</t>
  </si>
  <si>
    <t>0931-1</t>
  </si>
  <si>
    <t>DURAZNO DE SAN FRANCISCO</t>
  </si>
  <si>
    <t>QUIRAMBAL</t>
  </si>
  <si>
    <t>EL CHUVEJE</t>
  </si>
  <si>
    <t>PROYECTO</t>
  </si>
  <si>
    <t>VARIOS</t>
  </si>
  <si>
    <t>ELABORACION DE PROYECTOS</t>
  </si>
  <si>
    <t>ESTATAL</t>
  </si>
  <si>
    <t>FEDERAL</t>
  </si>
  <si>
    <t>TOTAL</t>
  </si>
  <si>
    <t>GASTOS INDIRECTOS</t>
  </si>
  <si>
    <t>GESTION Y ADMINISTRACION</t>
  </si>
  <si>
    <t>SERVICIOS (CURSOS, CONFERENCIAS, TELECONFERENCIAS, ETC.)</t>
  </si>
  <si>
    <t>MANTENIMIENTO DE VEHICULOS</t>
  </si>
  <si>
    <t>EVALUACION Y SEGUIMIENTO</t>
  </si>
  <si>
    <t>OTROS</t>
  </si>
  <si>
    <t>MANTENIMIENTO DE VEHICULOS DE OBRAS PUBLICAS</t>
  </si>
  <si>
    <t>1134</t>
  </si>
  <si>
    <t>1137</t>
  </si>
  <si>
    <t>1140</t>
  </si>
  <si>
    <t>1239</t>
  </si>
  <si>
    <t>1238</t>
  </si>
  <si>
    <t>FONDO DE  INFRAESTRUCTURA SOCIAL MUNICIPAL.</t>
  </si>
  <si>
    <t>04-111-01</t>
  </si>
  <si>
    <t>AMPLIACIÓN DE LINEA Y RED DE DISTRIBUCIÓN DE ENERGÍA ELÉCTRICA</t>
  </si>
  <si>
    <t>MONTO ACTUAL</t>
  </si>
  <si>
    <t>*DESARROLLO AMBIENTAL SUSTENTABLE</t>
  </si>
  <si>
    <t>ESTATAL</t>
  </si>
  <si>
    <t>GEQ.</t>
  </si>
  <si>
    <t>LA MECA</t>
  </si>
  <si>
    <t>JOYAS DE BUCARELI</t>
  </si>
  <si>
    <t>PUERTO DE ESCANELILLA</t>
  </si>
  <si>
    <t>EL CARRIZALITO</t>
  </si>
  <si>
    <t>TEMAZCALES</t>
  </si>
  <si>
    <t>EL PLATANO</t>
  </si>
  <si>
    <t>MABY DE LOS REYES</t>
  </si>
  <si>
    <t>0309-1</t>
  </si>
  <si>
    <t>MTS</t>
  </si>
  <si>
    <t>JOYAS DEL DERRAMADERO</t>
  </si>
  <si>
    <t>EL CANTON.</t>
  </si>
  <si>
    <t>SANTA AGUEDA</t>
  </si>
  <si>
    <t>PIE DE LA CUESTA</t>
  </si>
  <si>
    <t>LA MOHONERA DE SAN PABLO</t>
  </si>
  <si>
    <t>EL MADROÑO.</t>
  </si>
  <si>
    <t>LA COLGADA</t>
  </si>
  <si>
    <t>EL PEDREGAL</t>
  </si>
  <si>
    <t>CUESTA DE HUAZMAZONTLA</t>
  </si>
  <si>
    <t>LA TINAJA.</t>
  </si>
  <si>
    <t>AGUA DEL MAIZ</t>
  </si>
  <si>
    <t>SAN ISIDRO DE SAN PEDRO</t>
  </si>
  <si>
    <t>VARIAS LOCALIDADES</t>
  </si>
  <si>
    <t>PAVIMENTACION DE CALLE  ESCOBEDO</t>
  </si>
  <si>
    <t>HUAJALES</t>
  </si>
  <si>
    <t xml:space="preserve">INTRODUCCION DE ALUMBRADO PUBLICO EN ANDADOR PEATONAL </t>
  </si>
  <si>
    <t xml:space="preserve">APERTURA DE CAMINO </t>
  </si>
  <si>
    <t>AMPLIACION  DE SISTEMA DE AGUA POTABLE 3RA ETAPA</t>
  </si>
  <si>
    <t>SAN PEDRO VIEJO / PIEDRA PARADA</t>
  </si>
  <si>
    <t>06-01011</t>
  </si>
  <si>
    <t>0136</t>
  </si>
  <si>
    <t>01-0411101</t>
  </si>
  <si>
    <t>02-0411101</t>
  </si>
  <si>
    <t>05-0411101</t>
  </si>
  <si>
    <t>M3</t>
  </si>
  <si>
    <t>PAVIMENTACION DE CALLES MEDIANTE RAMPA DE CONCRETO</t>
  </si>
  <si>
    <t>01-05191</t>
  </si>
  <si>
    <t>02-05191</t>
  </si>
  <si>
    <t>07271-13</t>
  </si>
  <si>
    <t>03-05191</t>
  </si>
  <si>
    <t>04-06221</t>
  </si>
  <si>
    <t>DERRAMADERO DE JUAREZ.</t>
  </si>
  <si>
    <t>DURAZNO GRANDE</t>
  </si>
  <si>
    <t>CONSTRUCCION DE RAMPA  DE CONCRETO BENITO JUAREZ</t>
  </si>
  <si>
    <t>CARRIZAL DE ADJUNTAS</t>
  </si>
  <si>
    <t>BARRIO REVOLUCION.</t>
  </si>
  <si>
    <t>RANCHO NUEVO I</t>
  </si>
  <si>
    <t>EL ENCINO ESCANELILLA</t>
  </si>
  <si>
    <t>LA BARRANCA DEL PLATANO</t>
  </si>
  <si>
    <t>CONSTRUCCION DE  DE AULA EN ESC. PRIM.</t>
  </si>
  <si>
    <t>11-01011</t>
  </si>
  <si>
    <t>15-01011</t>
  </si>
  <si>
    <t>AGUACATE DE SAN PEDRO  ESC.</t>
  </si>
  <si>
    <t>0412-1</t>
  </si>
  <si>
    <t>07-0411101</t>
  </si>
  <si>
    <t>05-05193</t>
  </si>
  <si>
    <t>06-05193</t>
  </si>
  <si>
    <t>07241-14</t>
  </si>
  <si>
    <t>VARIAS LOCALIDAES</t>
  </si>
  <si>
    <t>03-0724114</t>
  </si>
  <si>
    <t>MEJORAMIENTO DE CAMINO  MEDIANTE RAMPA DE CONCRETO</t>
  </si>
  <si>
    <t>EL LIMON DE LA CRUZ</t>
  </si>
  <si>
    <t>DIFERENCIA</t>
  </si>
  <si>
    <t>ADQUISICION DE LAMINAS Y TINACOS PARA MEJORAMIENTO DE VIVIENDA Y ALMACENAMIENTO DE AGUA POTABLE EN APOYO PARA COMUNIDADES DE POBREZA EXTREMA.</t>
  </si>
  <si>
    <t>SAN ISIDRO DE MAGUEY BLANCO</t>
  </si>
  <si>
    <t>HUILOTLA</t>
  </si>
  <si>
    <t>0436</t>
  </si>
  <si>
    <t>LA LOMA</t>
  </si>
  <si>
    <t>ELABORACION DE PROYECTO EJECUTIVO</t>
  </si>
  <si>
    <t>01-01013</t>
  </si>
  <si>
    <t>02-01011</t>
  </si>
  <si>
    <t>INTERESES FIMS/2011</t>
  </si>
  <si>
    <t>PROPUESTA</t>
  </si>
  <si>
    <t>GASTO REAL</t>
  </si>
  <si>
    <t>PAVIMENTACION DE CONCRETO HIDRAULICO EN CALLE REVOLUCION 2DA ETAPA</t>
  </si>
  <si>
    <t>INTRODUCCION DE LD Y RD ELECTRICA 2DA ETAPA</t>
  </si>
  <si>
    <t xml:space="preserve">TERMINACION DE  INTRODUCCION DE LD Y RD ELECTRICA </t>
  </si>
  <si>
    <t>AMPLIACIÓN DE LINEA Y RED DE DISTRIBUCIÓN DE ENERGÍA ELÉCTRICA 2DA ETAPA</t>
  </si>
  <si>
    <t>LINEA DE CONDUCCION Y DISTRIBUCION DE AGUA POTABLE</t>
  </si>
  <si>
    <t>BARRIO MAGUEY BLANCO</t>
  </si>
  <si>
    <t>EPAZOTITOS</t>
  </si>
  <si>
    <t>ALEJANDRIA DE MORELOS</t>
  </si>
  <si>
    <t>EL MADROÑO</t>
  </si>
  <si>
    <t>SISTEMA MULTIPLE DE AGUA POTABLE EL CARRIZAL 3RA ETAPA</t>
  </si>
  <si>
    <t>SAN JOSE COCHINITOS</t>
  </si>
  <si>
    <t>PUERTO DEL DERRAMADERO</t>
  </si>
  <si>
    <t>EL GALLO</t>
  </si>
  <si>
    <t>PUERTO DEL RODEZNO</t>
  </si>
  <si>
    <t>REHABILITACION DE PLAZA CIVICA EN ESC. PRIM</t>
  </si>
  <si>
    <t>PTO COLORADO</t>
  </si>
  <si>
    <t>EL MEZQUITE</t>
  </si>
  <si>
    <t>LA YERBABUENA</t>
  </si>
  <si>
    <t>COATLAN</t>
  </si>
  <si>
    <t>LA CURVA  PINAL DE AMOLES.</t>
  </si>
  <si>
    <t>INTRODUCCION DE LINEA DE DRENAJE 2da ETAPA</t>
  </si>
  <si>
    <t>ANEXO TECNICO DE PROPUESTA 2012</t>
  </si>
  <si>
    <t>CIRCULADO DE ESCUELA  SECUNDARIA JUSTO SIERRA</t>
  </si>
  <si>
    <t>A REALIZAR EN 2012</t>
  </si>
  <si>
    <t>MAGUEYCITOS</t>
  </si>
  <si>
    <t>LAS GUAYABAS</t>
  </si>
  <si>
    <t>EL PERICO TRES CRUCES</t>
  </si>
  <si>
    <t>MEJORAMIENTO DE SISTEMA DE AGUA POTABLE ADJUNTAS 2DA ETAPA.</t>
  </si>
  <si>
    <t>03-01013</t>
  </si>
  <si>
    <t>04-01011</t>
  </si>
  <si>
    <t>LINEA DE CONDUCCION Y EQUIPAMIENTO DE SISTEMA DE AGUA POTABLE 3RA ETAPA.</t>
  </si>
  <si>
    <t>05-01013</t>
  </si>
  <si>
    <t>AMPLIACION DE SISTEMA DE AGUA POTABLE 2DA ETAPA</t>
  </si>
  <si>
    <t>07-01011</t>
  </si>
  <si>
    <t>SISTEMA DE AGUA POTABLE EL MURCIELAGO 3RA ETAPA</t>
  </si>
  <si>
    <t>08-01011</t>
  </si>
  <si>
    <t>10-01011</t>
  </si>
  <si>
    <t>CONSTRUCCION DE SISTEMA DE AGUA POTABLE 2DA ATAPA</t>
  </si>
  <si>
    <t>CIRCULADO PERIMETRAL DE  TANQUE DE ALMACENAMIENTO DE 80 M3.</t>
  </si>
  <si>
    <t>SISTEMA DE AGUA POTABLE LA CUEVA 3RA ETAPA</t>
  </si>
  <si>
    <t>01-03091</t>
  </si>
  <si>
    <t>INTERESES FISM/2012</t>
  </si>
  <si>
    <t>03-0411101</t>
  </si>
  <si>
    <t>04-0411101</t>
  </si>
  <si>
    <t>06-0411101</t>
  </si>
  <si>
    <t>08-04131</t>
  </si>
  <si>
    <t>04131-1</t>
  </si>
  <si>
    <t>09-0411104</t>
  </si>
  <si>
    <t>REHABILITACION DE CONCRETO EN PLAZA Y BANQUETAS</t>
  </si>
  <si>
    <t>04111-04</t>
  </si>
  <si>
    <t>10-0411101</t>
  </si>
  <si>
    <t>11-04121</t>
  </si>
  <si>
    <t>CONSTRUCCION DE PUENTE ALCANTARILLA EN BARRIO LOS AGUILARES 2DA ETAPA</t>
  </si>
  <si>
    <t>12-04131</t>
  </si>
  <si>
    <t xml:space="preserve">CONSTRUCCION DE ANDADOR PARA PASO PEATONAL </t>
  </si>
  <si>
    <t>0413-1</t>
  </si>
  <si>
    <t>13-04131</t>
  </si>
  <si>
    <t>CONSTINUACION DE LA CALLE PARA PASO PEATONAL</t>
  </si>
  <si>
    <t>14-0411101</t>
  </si>
  <si>
    <t>15-0411101</t>
  </si>
  <si>
    <t>PAVIMENTACION DE CALLES  2DA ETAPA</t>
  </si>
  <si>
    <t>16-0411101</t>
  </si>
  <si>
    <t>PROY.</t>
  </si>
  <si>
    <t>09-05193</t>
  </si>
  <si>
    <t>04-05193</t>
  </si>
  <si>
    <t>07-05193</t>
  </si>
  <si>
    <t>01-06221</t>
  </si>
  <si>
    <t>02-06221</t>
  </si>
  <si>
    <t>03-06221</t>
  </si>
  <si>
    <t>01-0727113</t>
  </si>
  <si>
    <t>07271-14</t>
  </si>
  <si>
    <t>04-0726115</t>
  </si>
  <si>
    <t>06-0727114</t>
  </si>
  <si>
    <t>AMPLIACION DE AREA PARA DESYUNOS ESCOLARES ESC. SEC. IGNACIO MANUEL ALTAMIRANO</t>
  </si>
  <si>
    <t>07-0724215</t>
  </si>
  <si>
    <t>07242-15</t>
  </si>
  <si>
    <t>08-0727115</t>
  </si>
  <si>
    <t>07271-15</t>
  </si>
  <si>
    <t>03-09312</t>
  </si>
  <si>
    <t>01-09312</t>
  </si>
  <si>
    <t>02-09311</t>
  </si>
  <si>
    <t>04-09312</t>
  </si>
  <si>
    <t>05-09312</t>
  </si>
  <si>
    <t>INTERESES FIMS/2012</t>
  </si>
  <si>
    <t>EN CUMPLIMIENTO DEL ARTICULO 33 DE LA LEY DE COORDINACION FISCAL VIGENTE, SE REALIZA LA PUBLICACION DE LA PROPUESTA INICIAL DE OBRA PUBLICA DEL RAMO 33, PROGRAMA (FISM) DEL EJERCICIO FISCAL 2012</t>
  </si>
  <si>
    <t>AMPLIACION DE SISTEMA DE AGUA POTABLE 3RA ETAPA</t>
  </si>
  <si>
    <t>CONSTRUCCION DE LINEA DE CONDUCCION DE Y RED DE DISTRIBUCION DE AGUA  POTABLE 2DA ETAPA.</t>
  </si>
  <si>
    <t>LAS JOYAS DEL REAL</t>
  </si>
  <si>
    <t>RAMPA DE CONCRETO  PARA ANDADOR ESC. SEC.</t>
  </si>
  <si>
    <t>REHABILITACION DE LINEA DE CONDUCCION DE SISTEMA DE AGUA POTABLE 3RA ETAPA</t>
  </si>
  <si>
    <t>13-01012</t>
  </si>
  <si>
    <t>14-01013</t>
  </si>
  <si>
    <t>16-01011</t>
  </si>
  <si>
    <t>17-0136</t>
  </si>
  <si>
    <t>21-0411101</t>
  </si>
  <si>
    <t>10-05193</t>
  </si>
  <si>
    <t>SANTA ROSA</t>
  </si>
  <si>
    <t>19-0411101</t>
  </si>
  <si>
    <t>20-0411101</t>
  </si>
  <si>
    <t>BARRIO LOS AMOLES</t>
  </si>
  <si>
    <t>AHUACATLAN (MALTRATA)</t>
  </si>
  <si>
    <t>06-09312</t>
  </si>
  <si>
    <t>BARRIO SAN JUAN DIEGO AHUACATLAN.</t>
  </si>
  <si>
    <t>22-0411101</t>
  </si>
  <si>
    <t>23-0436</t>
  </si>
  <si>
    <t>BARRIO LA CRUZ BUCARELI</t>
  </si>
  <si>
    <t>PAVIMENTACION DE CALLE ACCESO AL KIOSCO</t>
  </si>
  <si>
    <t>PAVIMENTACION DE CALLE INDEPENDENCIA</t>
  </si>
  <si>
    <t>ESCALONES PARA LA CALLE MALTRATA</t>
  </si>
  <si>
    <t>MESA DE RAMIREZ</t>
  </si>
  <si>
    <t>12-05193</t>
  </si>
  <si>
    <t>APERTURA DE CAMINO</t>
  </si>
  <si>
    <t>07-09312</t>
  </si>
  <si>
    <t>POTRERIILOS  EL CAJON</t>
  </si>
  <si>
    <t>LAS MAJADITAS (LA COLGADA)</t>
  </si>
  <si>
    <t>CONSTRUCCION DE RAMPA DE CONCRETO</t>
  </si>
  <si>
    <t>CONSTRUCCION DE DEPOSITO DE AGUA</t>
  </si>
  <si>
    <t>POTRERILLOS</t>
  </si>
  <si>
    <t>01-1040</t>
  </si>
  <si>
    <t>04-10332</t>
  </si>
  <si>
    <t>05-10332</t>
  </si>
  <si>
    <t>02-1040</t>
  </si>
  <si>
    <t>03-1040</t>
  </si>
  <si>
    <t>06-1033218</t>
  </si>
  <si>
    <t>DESARROLLO DE AREAS DE TEMPORAL</t>
  </si>
  <si>
    <t>HCTR</t>
  </si>
  <si>
    <t>ML</t>
  </si>
  <si>
    <t>CONSTRUCCION DE CAMINO DE SACA</t>
  </si>
  <si>
    <t>JOYAS DEL REAL</t>
  </si>
  <si>
    <t>LA BARROSA</t>
  </si>
  <si>
    <t>25-0411101</t>
  </si>
  <si>
    <t>24-0411101</t>
  </si>
  <si>
    <t>HACIA EL BARRIO BONDOJITO</t>
  </si>
  <si>
    <t>CONSTRUCCION DE MURO DE CONTENCION PARA PROTECCION PEATONAL PARA EL BARRIO SANTA CECILIA.</t>
  </si>
  <si>
    <t xml:space="preserve">AMPLIACIÓN DE LINEA Y RED DE DISTRIBUCIÓN DE ENERGÍA ELÉCTRICA </t>
  </si>
  <si>
    <t>18-01011</t>
  </si>
  <si>
    <t>CONSTRUCCION DE  TOMAS DOMICILIARES EN ZONA DE LA COLGADA</t>
  </si>
  <si>
    <t>15-05193</t>
  </si>
  <si>
    <t>02-08302</t>
  </si>
  <si>
    <t>0830-2</t>
  </si>
  <si>
    <t>16-05193</t>
  </si>
  <si>
    <t>17-0540</t>
  </si>
  <si>
    <t>540</t>
  </si>
  <si>
    <t xml:space="preserve">MEJORAS DE LINEA Y RED DE DISTRIBUCIÓN DE ENERGÍA ELÉCTRICA </t>
  </si>
  <si>
    <t>CONSTRUCCION DE RAMPA DE CONCRETO PARTIENDO DE LA ESCUELA PRIMARIA REPUBLICA DE COLOMBIA HACIA SAN PEDRO ESCANELA</t>
  </si>
  <si>
    <t>CONSTRUCCION DE RAMPA DE CONCRETO EN CALLE ACCESO A CASA DE SALUD</t>
  </si>
  <si>
    <t>EL PUERTO DEL PINO</t>
  </si>
  <si>
    <t>02-03101</t>
  </si>
  <si>
    <t>0310-1</t>
  </si>
  <si>
    <t>03-03101</t>
  </si>
  <si>
    <t>04-03101</t>
  </si>
  <si>
    <t>05-03101</t>
  </si>
  <si>
    <t>06-03101</t>
  </si>
  <si>
    <t>07-03101</t>
  </si>
  <si>
    <t>08-03101</t>
  </si>
  <si>
    <t>09-03101</t>
  </si>
  <si>
    <t>LETRINAS</t>
  </si>
  <si>
    <t>LETRINA</t>
  </si>
  <si>
    <t>MAGUEY BLANCO</t>
  </si>
  <si>
    <t>LA ESPERANZA</t>
  </si>
  <si>
    <t>CIENEGA DE SAN JUAN</t>
  </si>
  <si>
    <t>RANCHO NUEVO</t>
  </si>
  <si>
    <t>0441-1</t>
  </si>
  <si>
    <t>26-04141</t>
  </si>
  <si>
    <t>CONSTRUCCION DE RELLENO SANITARIO 2DA ETAPA</t>
  </si>
  <si>
    <t>19-01011</t>
  </si>
  <si>
    <t xml:space="preserve"> CONSTRUCCION DE MURO PARA LA CAPTACION EN SISTEMA POZA VERDE</t>
  </si>
  <si>
    <t xml:space="preserve">ADQUISICION DE TUBERIA PARA LA CONSTRUCCION DE SISTEMA DE AGUA POTABLE 1er ATAPA </t>
  </si>
  <si>
    <t>CONSTRUCCION DE MURO Y PATIO EN CASA DE SALUD</t>
  </si>
  <si>
    <t>05-06221</t>
  </si>
  <si>
    <t>EJERCIDO</t>
  </si>
  <si>
    <t>ADQUISICION DE TUBERIA PARA SISTEMA DE AGUA POTABLE EN TEMAZCALES</t>
  </si>
  <si>
    <t xml:space="preserve">AHUACATLAN </t>
  </si>
  <si>
    <t xml:space="preserve"> CONSTRUCCION DE MURO DE CONTENCION PARA PROTECCION  DE CANCHA DE USOS MULTIPLES </t>
  </si>
  <si>
    <t xml:space="preserve">CONSTRUCCION DE BOCA DE TORMENTA  Y DREN DE DESAGUE PARA CAPTACION DE AGUAS PLUVIALES EN BARRIO SANTA CECILIA </t>
  </si>
  <si>
    <t xml:space="preserve">LOS PINOS </t>
  </si>
  <si>
    <t>INTRODUCCION DE LD Y RD ELECTRICA 3ERA ETAPA</t>
  </si>
  <si>
    <t>20-01011</t>
  </si>
  <si>
    <t xml:space="preserve">REHABILITACION DE LINEA  ELECTRICA  POR DESASTRES NATURALES EN LA INTRODUCCION DE LD Y RD ELECTRICA </t>
  </si>
  <si>
    <t>CONSTRUCCION DE RELLENO SANITARIO 3RA ETAPA</t>
  </si>
  <si>
    <t>21-01011</t>
  </si>
  <si>
    <t>CONSTRUCCION DE CAPTACION Y LINEA DE CONDUCCION DE AGUA POTABLE</t>
  </si>
  <si>
    <t>INTRODUCCION DE LINEA DE DRENAJE A CALLE OJO DE AGUA</t>
  </si>
  <si>
    <t>BARRIO OJO DE AGUA</t>
  </si>
  <si>
    <t>10-03091</t>
  </si>
  <si>
    <t>C. CESAR FERNANDO ARCEGA PEREZ.</t>
  </si>
  <si>
    <t>30-04141</t>
  </si>
  <si>
    <t>31-04131</t>
  </si>
  <si>
    <t>32-04141</t>
  </si>
  <si>
    <t>18-05191</t>
  </si>
  <si>
    <t>CONSTRUCCION DE AULA EN JARDIN DE NIÑOS</t>
  </si>
  <si>
    <t>ANEXO NO. 01</t>
  </si>
  <si>
    <t>OBRAS QUE SE DAN DE BAJA O SE LES RESTA RECURSO DE LA PROPUESTA FISM/2012</t>
  </si>
  <si>
    <t>RUBRO:</t>
  </si>
  <si>
    <t>MONTO ANTERIOR</t>
  </si>
  <si>
    <t>BOLSA  COMUN DE REMANENTES</t>
  </si>
  <si>
    <t xml:space="preserve">EDUCACION </t>
  </si>
  <si>
    <t>CONSTRUCCION DE AULA  EN JARDIN DE NIÑOS</t>
  </si>
  <si>
    <t>ESTADO: QUERETARO</t>
  </si>
  <si>
    <t>MONTO A ASIGNAR</t>
  </si>
  <si>
    <t>MONTO A RESTAR</t>
  </si>
  <si>
    <t>NOMBRE ANTERIOR DE LA OBRA</t>
  </si>
  <si>
    <t>NOMOBRE ACTUAL DE LA OBRA</t>
  </si>
  <si>
    <t>CONSTRUCCION DE PLAZA CIVICA EN JARDIN DE NIÑOS</t>
  </si>
  <si>
    <t>OBRA QUE SE LE ASIGNA MAS RECURSO Y SE MODIFICA EL NOMBRE FISM/2012</t>
  </si>
  <si>
    <t>2012-02174</t>
  </si>
  <si>
    <t>CONSTRUCCION DE DREN PLUVIAL Y DRENAJE EN CALLE 20 DE NOVIEMBRE</t>
  </si>
  <si>
    <t>CABECERA MUNICIPAL</t>
  </si>
  <si>
    <t xml:space="preserve">MONTO </t>
  </si>
  <si>
    <t>CALLE 20 DE NOVIEMBRE PINAL DE AMOLES</t>
  </si>
  <si>
    <t>OBRA QUE SE DA DE ALTA EN LA PROPUESTA FISM/2012 RECURSO ESTATAL</t>
  </si>
  <si>
    <t xml:space="preserve">    </t>
  </si>
  <si>
    <t>NO. DE CONTRATO</t>
  </si>
  <si>
    <t>NOMBRE DE CONTRATISTA O PROVEEDOR</t>
  </si>
  <si>
    <t>MA-DOP-PET-MAT-001-AD-2012</t>
  </si>
  <si>
    <t>RANGEL SANCHEZ EDER</t>
  </si>
  <si>
    <t>NOMBRE DE PROVEEDOR</t>
  </si>
  <si>
    <t>MPA-DOP-PDZP-MAT-002-IR-2012</t>
  </si>
  <si>
    <t>MANUFACTURAS ESPECIALIZADAS PARA LA INDUSTRIA DE LA CONSTRUCCION S. A. DE C. V.</t>
  </si>
  <si>
    <t>MA-DOP-PET-MAT-003-AD-2012</t>
  </si>
  <si>
    <t>ZUÑIGA SANCHEZ J. JAIME</t>
  </si>
  <si>
    <t>CONTRATISTA O PROVEEDOR</t>
  </si>
  <si>
    <t>MPA-DOP-FISM-MAT-004-AD-2012</t>
  </si>
  <si>
    <t>MPA-DOP-FISM-MAT-005-AD-2012</t>
  </si>
  <si>
    <t>MPA-DOP-FISM-MAT-006-AD-2012</t>
  </si>
  <si>
    <t>MPA-DOP-FISM-MAT-007-AD-2012</t>
  </si>
  <si>
    <t>ZUÑIGA  SANCHEZ J. JAIME</t>
  </si>
  <si>
    <t>PROVEEDOR</t>
  </si>
  <si>
    <t>MPA-DOP-FISM-MAT-008-AD-2012</t>
  </si>
  <si>
    <t>MPA-DOP-FISM-MAT-009-AD-2012</t>
  </si>
  <si>
    <t>MPA-DOP-FISM-MAT-011-AD-2012</t>
  </si>
  <si>
    <t>MPA-DOP-FISM-MAT-012-AD-2012</t>
  </si>
  <si>
    <t>PEREZ, DAVILA JOSE</t>
  </si>
  <si>
    <t>MPA-DOP-FISM-MAT-013-AD-2012</t>
  </si>
  <si>
    <t>MA-DOP-FISM-MAT-014-AD-2012</t>
  </si>
  <si>
    <t>MPA-DOP-FISM-MAT-015-AD-2012</t>
  </si>
  <si>
    <t>MPA-DOP-FISM-MAT-016-AD-2012</t>
  </si>
  <si>
    <t>NOMBRE DEL PROVEEDOR  O CONTRATISTA</t>
  </si>
  <si>
    <t>MPA-DOP-PDZP-MAT-017-IR-2012</t>
  </si>
  <si>
    <t>ANDABLO MARQUEZ FRANCISCO</t>
  </si>
  <si>
    <t>MPA-DOP-FISM-MAT-018-AD-2012</t>
  </si>
  <si>
    <t>MPA-DOP-FISM-MAT-020-AD-2012</t>
  </si>
  <si>
    <t>MPA-DOP-FISM-MAT-023-AD-2012</t>
  </si>
  <si>
    <t>DAVILA PEREZ JOSE</t>
  </si>
  <si>
    <t>MPA-DOP-FISM-MAT-025-AD-2012</t>
  </si>
  <si>
    <t>MPA-DOP-FISM-MAT-026-AD-2012</t>
  </si>
  <si>
    <t>MPA-DOP-FISM-MAT-027-AD-2012</t>
  </si>
  <si>
    <t>CUEVAS MARQUEZ DEMETRIO MOISES</t>
  </si>
  <si>
    <t>MPA-DOP-FISM-MAT-028-2012</t>
  </si>
  <si>
    <t>MPA-DOP-FISM-MAQ-029-2012</t>
  </si>
  <si>
    <t>COSINO CORREA MARIO</t>
  </si>
  <si>
    <t>MPA-DOP-FISM-MAT-031-AD-2012</t>
  </si>
  <si>
    <t>MPA-DOP-FISM-MAT-032-AD-2012</t>
  </si>
  <si>
    <t>MPA-DOP-FISM-IR-002-2012</t>
  </si>
  <si>
    <t>HERNANDEZ RAYMUNDO ANGEL</t>
  </si>
  <si>
    <t>MPA-DOP-FISM-IR-006-2012</t>
  </si>
  <si>
    <t>ZARATE MUÑOZ AQUILEO IVAN</t>
  </si>
  <si>
    <t>MPA-DOP-FISM-IR-008-2012</t>
  </si>
  <si>
    <t>MPA-DOP-FISM-IR-011-2012</t>
  </si>
  <si>
    <t>VAZQUEZ CAZARES FRANCISCO JAVIER</t>
  </si>
  <si>
    <t>MPA-DOP-FISM-IR-012-2012</t>
  </si>
  <si>
    <t>MPA-DOP-FISM-IR-013-2012</t>
  </si>
  <si>
    <t>MPA-DOP-FISM-IR-014-2012</t>
  </si>
  <si>
    <t>RIVERA DIAZ BRIGIDO</t>
  </si>
  <si>
    <t>MPA-DOP-FISM-AD-001-2012</t>
  </si>
  <si>
    <t>CERVANTES GONZALEZ SAMUEL</t>
  </si>
  <si>
    <t>MPA-DOP-FISM-AD-002-2012</t>
  </si>
  <si>
    <t>MPA-DOP-FISM-AD-003-2012</t>
  </si>
  <si>
    <t>VEGA MUÑOZ JUA CARLOS</t>
  </si>
  <si>
    <t>MPA-DOP-FISM-AD-004-2012</t>
  </si>
  <si>
    <t>MPA-DOP-FISM-AD-005-2012</t>
  </si>
  <si>
    <t>MPA-DOP-FISM-AD-007-2012</t>
  </si>
  <si>
    <t>GARCIA MONTES ELIER</t>
  </si>
  <si>
    <t>MPA-DOP-FISM-AD-008-2012</t>
  </si>
  <si>
    <t>ALVARADO HERNANDEZ WILIAR AMADO</t>
  </si>
  <si>
    <t>MPA-DOP-FISM-AD-010-2012</t>
  </si>
  <si>
    <t>HERNANDEZ RAMOS HECTOR VICTORIANO</t>
  </si>
  <si>
    <t>MPA-DOP-FISM-AD-011-2012</t>
  </si>
  <si>
    <t>MPA-DOP-FISM-AD-012-2012</t>
  </si>
  <si>
    <t>MPA-DOP-FISM-AD-013-2012</t>
  </si>
  <si>
    <t>MPA-DOP-FISM-AD-014-2012</t>
  </si>
  <si>
    <t>MPA-DOP-FISM-AD-016-2012</t>
  </si>
  <si>
    <t>MPA-DOP-FISM-AD-017-2012</t>
  </si>
  <si>
    <t>MPA-DOP-FISM-AD-018-2012</t>
  </si>
  <si>
    <t>MPA-DOP-FISM-AD-020-2012</t>
  </si>
  <si>
    <t>PROVEEDORA DE RECURSOS Y SERVICIOS S. A. DE C. V.</t>
  </si>
  <si>
    <t>MPA-DOP-FISM-AD-021-2012</t>
  </si>
  <si>
    <t>HERNANDEZ URIBE SERGIO</t>
  </si>
  <si>
    <t>MPA-DOP-FISM-AD-022-2012</t>
  </si>
  <si>
    <t>MPA-DOP-FISM-AD-023-2012</t>
  </si>
  <si>
    <t>NAVARRETE AVILA BENJAMIN</t>
  </si>
  <si>
    <t>MPA-DOP-FISM-AD-024-2012</t>
  </si>
  <si>
    <t>MPA-DOP-FISM-AD-027-2012</t>
  </si>
  <si>
    <t>CONSTRUCTORA Y COMERCIALIZADORA DE LA SIERRA S. A. DE C. V.</t>
  </si>
  <si>
    <t>MPA-DOP-FISM-AD-028-2012</t>
  </si>
  <si>
    <t>MPA-DOP-FISM-AD-029-2012</t>
  </si>
  <si>
    <t>MPA-DOP-FISM-AD-025-2012</t>
  </si>
  <si>
    <t>MPA-DOP-FISM-AD-009-2012</t>
  </si>
  <si>
    <t>AUDITOR</t>
  </si>
  <si>
    <t>aud</t>
  </si>
  <si>
    <t>NOMBRE DELCONTRATO O PROVEEDOR</t>
  </si>
  <si>
    <t>NOMBRE DEL CONTRATISTA O PROVEEDOR</t>
  </si>
  <si>
    <t>SAN CARLOS CASAS VIEJAS</t>
  </si>
  <si>
    <t>EMPLEO Y DESARROLLO SUSTENTABLE</t>
  </si>
  <si>
    <t>AMPLIACION DE LINEA Y RED DE DISTRIBUCION  DE ENERGIA ELECTRICA  3RA ETAPA</t>
  </si>
  <si>
    <t>19-05191</t>
  </si>
  <si>
    <t>20-05193</t>
  </si>
  <si>
    <t>ZONA PRIORITARIA:SIERRA GORDA</t>
  </si>
  <si>
    <t xml:space="preserve">DEPENDENCIA NORMATIVA: MUNICIPIO DE PINAL DE AMOLES </t>
  </si>
  <si>
    <t>ZONA PRIORITARIA: SIERRA GORDA</t>
  </si>
  <si>
    <t xml:space="preserve">ZONA PRIORITARIA: SIERRA GORDA </t>
  </si>
  <si>
    <t>DEPENDENCIA NORMATIVA: MUNICIPIO DE PINAL DE AMOLES</t>
  </si>
  <si>
    <t>SUSTITUCION DE FOGONES ABIERTOS POR FOGONES CERRADOS</t>
  </si>
  <si>
    <t>ACTUALIZACION AL CATASTRO</t>
  </si>
  <si>
    <t>A</t>
  </si>
  <si>
    <t xml:space="preserve">I.T. </t>
  </si>
  <si>
    <t xml:space="preserve">REHABILITACION DE ESCUELA PRIMARIA </t>
  </si>
  <si>
    <t xml:space="preserve">LA CHARCA </t>
  </si>
  <si>
    <t>CONSTRUCCION DE BIBLIOTECA EN JARDIN DE NIÑOS "LA ESPERANZA DE HOY"</t>
  </si>
  <si>
    <t xml:space="preserve">LA MOHONERA </t>
  </si>
  <si>
    <t>0724-13</t>
  </si>
  <si>
    <t>09-0724213</t>
  </si>
  <si>
    <t>10-0724214</t>
  </si>
  <si>
    <t>07242-14</t>
  </si>
  <si>
    <t>ACCION</t>
  </si>
  <si>
    <t>07-06214</t>
  </si>
  <si>
    <t xml:space="preserve">EQUIPAMIENTO DE CASA DE SALUD </t>
  </si>
  <si>
    <t>06214</t>
  </si>
  <si>
    <t xml:space="preserve">BIENESTAR </t>
  </si>
  <si>
    <t>08-06214</t>
  </si>
  <si>
    <t xml:space="preserve">DURAZNO GRANDE </t>
  </si>
  <si>
    <t>EL REFUGIO</t>
  </si>
  <si>
    <t>06-06214</t>
  </si>
  <si>
    <t>EQUIPO</t>
  </si>
  <si>
    <t>BOLSA GLOBAL</t>
  </si>
  <si>
    <t>FISM Y RAMO 20</t>
  </si>
  <si>
    <t>NOMBRE</t>
  </si>
  <si>
    <t>COSTO TOTAL.</t>
  </si>
  <si>
    <t>SON CAMBIOS QUE NO SE HAN APROBADO</t>
  </si>
  <si>
    <t>FECHA:   31 DE ENERO DE 2014</t>
  </si>
  <si>
    <t>AULA</t>
  </si>
  <si>
    <t>FECHA:   31 ENERO DE 2014</t>
  </si>
  <si>
    <t>|</t>
  </si>
  <si>
    <t xml:space="preserve">AULA </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</si>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</sst>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_-* #,##0.0_-;\-* #,##0.0_-;_-* &quot;-&quot;?_-;_-@_-"/>
    <numFmt numFmtId="167" formatCode="_-* #,##0.00_-;\-* #,##0.00_-;_-* &quot;-&quot;_-;_-@_-"/>
    <numFmt numFmtId="168" formatCode="_-* #,##0_-;\-* #,##0_-;_-* &quot;-&quot;??_-;_-@_-"/>
    <numFmt numFmtId="169" formatCode="_-* #,##0_-;\-* #,##0_-;_-* &quot;-&quot;?_-;_-@_-"/>
    <numFmt numFmtId="170" formatCode="_-[$$-80A]* #,##0.00_-;\-[$$-80A]* #,##0.00_-;_-[$$-80A]* &quot;-&quot;??_-;_-@_-"/>
    <numFmt numFmtId="171" formatCode="#,##0_ ;\-#,##0\ "/>
    <numFmt numFmtId="172" formatCode="[$$-80A]#,##0.00"/>
    <numFmt numFmtId="173" formatCode="[$$-80A]#,##0.00;\-[$$-80A]#,##0.00"/>
  </numFmts>
  <fonts count="68">
    <font>
      <sz val="10"/>
      <name val="Arial"/>
      <family val="0"/>
    </font>
    <font>
      <sz val="11"/>
      <color indexed="8"/>
      <name val="Calibri"/>
      <family val="2"/>
    </font>
    <font>
      <sz val="8"/>
      <name val="Arial"/>
      <family val="2"/>
    </font>
    <font>
      <b/>
      <sz val="8"/>
      <name val="Arial"/>
      <family val="2"/>
    </font>
    <font>
      <b/>
      <sz val="12"/>
      <name val="Arial"/>
      <family val="2"/>
    </font>
    <font>
      <u val="single"/>
      <sz val="10"/>
      <name val="Arial"/>
      <family val="2"/>
    </font>
    <font>
      <sz val="7"/>
      <name val="Arial"/>
      <family val="2"/>
    </font>
    <font>
      <b/>
      <sz val="10"/>
      <name val="Arial"/>
      <family val="2"/>
    </font>
    <font>
      <b/>
      <sz val="7"/>
      <name val="Arial"/>
      <family val="2"/>
    </font>
    <font>
      <sz val="5"/>
      <name val="Arial"/>
      <family val="2"/>
    </font>
    <font>
      <sz val="9"/>
      <name val="Comic Sans MS"/>
      <family val="4"/>
    </font>
    <font>
      <b/>
      <sz val="9"/>
      <name val="Comic Sans MS"/>
      <family val="4"/>
    </font>
    <font>
      <sz val="7"/>
      <color indexed="8"/>
      <name val="Arial"/>
      <family val="2"/>
    </font>
    <font>
      <b/>
      <sz val="8"/>
      <color indexed="12"/>
      <name val="Arial"/>
      <family val="2"/>
    </font>
    <font>
      <sz val="7"/>
      <name val="Calibri"/>
      <family val="2"/>
    </font>
    <font>
      <sz val="8"/>
      <name val="Calibri"/>
      <family val="2"/>
    </font>
    <font>
      <b/>
      <sz val="8"/>
      <name val="Calibri"/>
      <family val="2"/>
    </font>
    <font>
      <b/>
      <i/>
      <sz val="8"/>
      <name val="Calibri"/>
      <family val="2"/>
    </font>
    <font>
      <b/>
      <sz val="9"/>
      <name val="Arial"/>
      <family val="2"/>
    </font>
    <font>
      <sz val="9"/>
      <name val="Arial"/>
      <family val="2"/>
    </font>
    <font>
      <sz val="8"/>
      <color indexed="12"/>
      <name val="Calibri"/>
      <family val="2"/>
    </font>
    <font>
      <sz val="10"/>
      <name val="Calibri"/>
      <family val="2"/>
    </font>
    <font>
      <b/>
      <sz val="7"/>
      <name val="Calibri"/>
      <family val="2"/>
    </font>
    <font>
      <sz val="7"/>
      <color indexed="8"/>
      <name val="Calibri"/>
      <family val="2"/>
    </font>
    <font>
      <sz val="7"/>
      <color indexed="10"/>
      <name val="Arial"/>
      <family val="2"/>
    </font>
    <font>
      <sz val="8"/>
      <color indexed="12"/>
      <name val="Arial"/>
      <family val="2"/>
    </font>
    <font>
      <b/>
      <u val="single"/>
      <sz val="10"/>
      <name val="Arial"/>
      <family val="2"/>
    </font>
    <font>
      <sz val="9"/>
      <name val="Calibri"/>
      <family val="2"/>
    </font>
    <font>
      <sz val="7"/>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Calibri"/>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
      <color rgb="FFFF0000"/>
      <name val="Arial"/>
      <family val="2"/>
    </font>
    <font>
      <sz val="7"/>
      <color theme="1"/>
      <name val="Arial"/>
      <family val="2"/>
    </font>
    <font>
      <sz val="7"/>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style="medium"/>
      <right/>
      <top/>
      <bottom style="medium"/>
    </border>
    <border>
      <left style="medium"/>
      <right style="medium"/>
      <top style="medium"/>
      <bottom/>
    </border>
    <border>
      <left style="medium"/>
      <right style="medium"/>
      <top style="medium"/>
      <bottom style="medium"/>
    </border>
    <border>
      <left style="medium"/>
      <right/>
      <top/>
      <bottom/>
    </border>
    <border>
      <left style="medium"/>
      <right/>
      <top style="medium"/>
      <bottom/>
    </border>
    <border>
      <left/>
      <right/>
      <top style="medium"/>
      <bottom style="medium"/>
    </border>
    <border>
      <left/>
      <right style="medium"/>
      <top style="medium"/>
      <bottom/>
    </border>
    <border>
      <left/>
      <right/>
      <top style="medium"/>
      <bottom/>
    </border>
    <border>
      <left/>
      <right style="medium"/>
      <top/>
      <botto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medium"/>
    </border>
    <border>
      <left style="thin"/>
      <right/>
      <top style="thin"/>
      <bottom style="medium"/>
    </border>
    <border>
      <left style="medium"/>
      <right style="medium"/>
      <top style="medium"/>
      <bottom style="hair">
        <color indexed="55"/>
      </bottom>
    </border>
    <border>
      <left style="medium"/>
      <right style="medium"/>
      <top style="hair">
        <color indexed="55"/>
      </top>
      <bottom style="hair">
        <color indexed="55"/>
      </bottom>
    </border>
    <border>
      <left style="medium"/>
      <right style="medium"/>
      <top style="hair">
        <color indexed="55"/>
      </top>
      <bottom style="medium"/>
    </border>
    <border>
      <left style="medium"/>
      <right/>
      <top style="hair">
        <color indexed="55"/>
      </top>
      <bottom style="medium"/>
    </border>
    <border>
      <left/>
      <right/>
      <top style="hair">
        <color indexed="55"/>
      </top>
      <bottom style="medium"/>
    </border>
    <border>
      <left/>
      <right style="medium"/>
      <top style="hair">
        <color indexed="55"/>
      </top>
      <bottom style="medium"/>
    </border>
    <border>
      <left style="medium"/>
      <right style="medium"/>
      <top style="hair">
        <color indexed="55"/>
      </top>
      <bottom/>
    </border>
    <border>
      <left style="medium"/>
      <right style="medium"/>
      <top style="hair"/>
      <bottom style="hair"/>
    </border>
    <border>
      <left style="medium"/>
      <right/>
      <top style="medium"/>
      <bottom style="hair">
        <color indexed="55"/>
      </bottom>
    </border>
    <border>
      <left/>
      <right/>
      <top style="medium"/>
      <bottom style="hair">
        <color indexed="55"/>
      </bottom>
    </border>
    <border>
      <left/>
      <right style="medium"/>
      <top style="medium"/>
      <bottom style="hair">
        <color indexed="55"/>
      </bottom>
    </border>
    <border>
      <left style="medium"/>
      <right style="medium"/>
      <top/>
      <bottom style="hair"/>
    </border>
    <border>
      <left style="thin"/>
      <right style="thin"/>
      <top style="thin"/>
      <bottom style="thin"/>
    </border>
    <border>
      <left style="thin"/>
      <right/>
      <top/>
      <bottom/>
    </border>
    <border>
      <left style="medium"/>
      <right/>
      <top style="medium"/>
      <bottom style="medium"/>
    </border>
    <border>
      <left/>
      <right style="medium"/>
      <top style="medium"/>
      <bottom style="medium"/>
    </border>
    <border>
      <left/>
      <right/>
      <top style="medium"/>
      <bottom style="thin"/>
    </border>
    <border>
      <left style="medium"/>
      <right style="medium"/>
      <top style="medium"/>
      <bottom style="hair"/>
    </border>
    <border>
      <left style="medium"/>
      <right style="medium"/>
      <top style="hair"/>
      <bottom style="medium"/>
    </border>
    <border>
      <left style="medium"/>
      <right/>
      <top style="medium"/>
      <bottom style="hair"/>
    </border>
    <border>
      <left/>
      <right style="medium"/>
      <top style="medium"/>
      <bottom style="hair"/>
    </border>
    <border>
      <left/>
      <right/>
      <top style="medium"/>
      <bottom style="hair"/>
    </border>
    <border>
      <left style="medium"/>
      <right/>
      <top style="hair"/>
      <bottom style="hair"/>
    </border>
    <border>
      <left/>
      <right/>
      <top style="hair"/>
      <bottom style="hair"/>
    </border>
    <border>
      <left/>
      <right style="medium"/>
      <top style="hair"/>
      <bottom style="hair"/>
    </border>
    <border>
      <left style="medium"/>
      <right style="medium"/>
      <top style="hair"/>
      <bottom/>
    </border>
    <border>
      <left style="thin"/>
      <right style="thin"/>
      <top style="hair"/>
      <bottom style="hair"/>
    </border>
    <border>
      <left style="medium"/>
      <right style="medium"/>
      <top style="hair">
        <color indexed="55"/>
      </top>
      <bottom style="hair"/>
    </border>
    <border>
      <left style="thin"/>
      <right style="thin"/>
      <top style="hair"/>
      <bottom style="medium"/>
    </border>
    <border>
      <left style="medium"/>
      <right style="medium"/>
      <top/>
      <bottom style="hair">
        <color indexed="55"/>
      </botto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medium"/>
      <right style="hair"/>
      <top style="hair"/>
      <bottom style="hair"/>
    </border>
    <border>
      <left style="hair"/>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style="medium"/>
      <top style="medium"/>
      <bottom style="thin"/>
    </border>
    <border>
      <left/>
      <right/>
      <top/>
      <bottom style="thin"/>
    </border>
    <border>
      <left style="medium"/>
      <right/>
      <top style="hair">
        <color indexed="55"/>
      </top>
      <bottom style="hair">
        <color indexed="55"/>
      </bottom>
    </border>
    <border>
      <left/>
      <right/>
      <top style="hair">
        <color indexed="55"/>
      </top>
      <bottom style="hair">
        <color indexed="55"/>
      </bottom>
    </border>
    <border>
      <left/>
      <right style="medium"/>
      <top style="hair">
        <color indexed="55"/>
      </top>
      <bottom style="hair">
        <color indexed="55"/>
      </bottom>
    </border>
    <border>
      <left style="thin"/>
      <right/>
      <top style="medium"/>
      <bottom style="thin"/>
    </border>
    <border>
      <left style="medium"/>
      <right/>
      <top style="hair"/>
      <bottom style="medium"/>
    </border>
    <border>
      <left/>
      <right/>
      <top style="hair"/>
      <bottom style="medium"/>
    </border>
    <border>
      <left/>
      <right style="medium"/>
      <top style="hair"/>
      <bottom style="mediu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164" fontId="0" fillId="0" borderId="0" applyFon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93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6" fillId="0" borderId="13" xfId="0" applyFont="1" applyBorder="1" applyAlignment="1">
      <alignment/>
    </xf>
    <xf numFmtId="0" fontId="6" fillId="0" borderId="10" xfId="0" applyFont="1" applyBorder="1" applyAlignment="1">
      <alignment horizontal="center"/>
    </xf>
    <xf numFmtId="0" fontId="6" fillId="0" borderId="13" xfId="0" applyFont="1" applyBorder="1" applyAlignment="1">
      <alignment horizontal="center"/>
    </xf>
    <xf numFmtId="0" fontId="6" fillId="0" borderId="13" xfId="0" applyFont="1" applyBorder="1" applyAlignment="1">
      <alignment horizontal="left"/>
    </xf>
    <xf numFmtId="0" fontId="6" fillId="0" borderId="0" xfId="0" applyFont="1" applyAlignment="1">
      <alignment/>
    </xf>
    <xf numFmtId="0" fontId="6" fillId="0" borderId="14" xfId="0" applyFont="1" applyBorder="1" applyAlignment="1">
      <alignment horizontal="center" vertical="center" wrapText="1"/>
    </xf>
    <xf numFmtId="49" fontId="6" fillId="0" borderId="13" xfId="0" applyNumberFormat="1" applyFont="1" applyBorder="1" applyAlignment="1">
      <alignment horizontal="center"/>
    </xf>
    <xf numFmtId="0" fontId="6" fillId="0" borderId="11" xfId="0" applyFont="1" applyBorder="1" applyAlignment="1">
      <alignment/>
    </xf>
    <xf numFmtId="0" fontId="2" fillId="0" borderId="11" xfId="0" applyFont="1" applyBorder="1" applyAlignment="1">
      <alignment horizontal="center"/>
    </xf>
    <xf numFmtId="0" fontId="0" fillId="0" borderId="0" xfId="0" applyFont="1" applyAlignment="1">
      <alignment/>
    </xf>
    <xf numFmtId="0" fontId="0" fillId="0" borderId="0" xfId="0" applyFont="1" applyAlignment="1">
      <alignment horizontal="center" vertical="center" wrapText="1"/>
    </xf>
    <xf numFmtId="41" fontId="6" fillId="0" borderId="15" xfId="49" applyNumberFormat="1" applyFont="1" applyBorder="1" applyAlignment="1">
      <alignment/>
    </xf>
    <xf numFmtId="0" fontId="0" fillId="0" borderId="10" xfId="0" applyNumberFormat="1" applyFont="1" applyBorder="1" applyAlignment="1">
      <alignment horizontal="center"/>
    </xf>
    <xf numFmtId="0" fontId="7" fillId="0" borderId="0" xfId="0" applyFont="1" applyAlignment="1">
      <alignment/>
    </xf>
    <xf numFmtId="0" fontId="7" fillId="0" borderId="0" xfId="0" applyFont="1" applyAlignment="1">
      <alignment horizontal="center"/>
    </xf>
    <xf numFmtId="42" fontId="3" fillId="0" borderId="0" xfId="0" applyNumberFormat="1" applyFont="1" applyAlignment="1">
      <alignment/>
    </xf>
    <xf numFmtId="0" fontId="6" fillId="0" borderId="13" xfId="0" applyNumberFormat="1" applyFont="1" applyBorder="1" applyAlignment="1">
      <alignment horizontal="center"/>
    </xf>
    <xf numFmtId="167" fontId="6" fillId="0" borderId="16" xfId="49" applyNumberFormat="1" applyFont="1" applyBorder="1" applyAlignment="1">
      <alignment/>
    </xf>
    <xf numFmtId="0" fontId="6" fillId="0" borderId="11" xfId="0" applyFont="1" applyBorder="1" applyAlignment="1">
      <alignment horizontal="center" vertical="center" wrapText="1"/>
    </xf>
    <xf numFmtId="0" fontId="2" fillId="0" borderId="17" xfId="0" applyFont="1" applyBorder="1" applyAlignment="1">
      <alignment/>
    </xf>
    <xf numFmtId="0" fontId="6" fillId="0" borderId="17" xfId="0" applyFont="1" applyBorder="1" applyAlignment="1">
      <alignment/>
    </xf>
    <xf numFmtId="167" fontId="6" fillId="0" borderId="13" xfId="49" applyNumberFormat="1" applyFont="1" applyBorder="1" applyAlignment="1">
      <alignment/>
    </xf>
    <xf numFmtId="0" fontId="6" fillId="0" borderId="18" xfId="0" applyFont="1" applyBorder="1" applyAlignment="1">
      <alignment/>
    </xf>
    <xf numFmtId="0" fontId="6" fillId="0" borderId="18" xfId="0" applyFont="1" applyBorder="1" applyAlignment="1">
      <alignment horizontal="center"/>
    </xf>
    <xf numFmtId="3" fontId="6" fillId="0" borderId="13" xfId="0" applyNumberFormat="1" applyFont="1" applyFill="1" applyBorder="1" applyAlignment="1">
      <alignment horizontal="center"/>
    </xf>
    <xf numFmtId="0" fontId="3" fillId="0" borderId="0" xfId="0" applyFont="1" applyAlignment="1">
      <alignment horizontal="right"/>
    </xf>
    <xf numFmtId="168" fontId="6" fillId="0" borderId="13" xfId="0" applyNumberFormat="1" applyFont="1" applyBorder="1" applyAlignment="1">
      <alignment horizontal="center"/>
    </xf>
    <xf numFmtId="0" fontId="0" fillId="0" borderId="0" xfId="0" applyFont="1" applyBorder="1" applyAlignment="1">
      <alignment/>
    </xf>
    <xf numFmtId="0" fontId="0" fillId="0" borderId="0" xfId="0" applyFont="1" applyAlignment="1">
      <alignment horizontal="center"/>
    </xf>
    <xf numFmtId="0" fontId="6" fillId="0" borderId="10" xfId="0" applyFont="1" applyBorder="1" applyAlignment="1">
      <alignment horizontal="justify" vertical="center" wrapText="1"/>
    </xf>
    <xf numFmtId="49" fontId="6" fillId="0" borderId="10" xfId="0" applyNumberFormat="1" applyFont="1" applyBorder="1" applyAlignment="1">
      <alignment horizontal="justify" vertical="center" wrapText="1"/>
    </xf>
    <xf numFmtId="0" fontId="2" fillId="0" borderId="0" xfId="0" applyFont="1" applyAlignment="1">
      <alignment horizontal="center"/>
    </xf>
    <xf numFmtId="44" fontId="6" fillId="0" borderId="16" xfId="49" applyFont="1" applyBorder="1" applyAlignment="1">
      <alignment/>
    </xf>
    <xf numFmtId="0" fontId="13" fillId="0" borderId="0" xfId="0" applyFont="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center"/>
    </xf>
    <xf numFmtId="49" fontId="6" fillId="0" borderId="10" xfId="0" applyNumberFormat="1" applyFont="1" applyFill="1" applyBorder="1" applyAlignment="1">
      <alignment horizontal="center"/>
    </xf>
    <xf numFmtId="0" fontId="6" fillId="0" borderId="10" xfId="0" applyFont="1" applyFill="1" applyBorder="1" applyAlignment="1">
      <alignment horizontal="center" vertical="center" wrapText="1"/>
    </xf>
    <xf numFmtId="0" fontId="3" fillId="33" borderId="14" xfId="0" applyFont="1" applyFill="1" applyBorder="1" applyAlignment="1">
      <alignment/>
    </xf>
    <xf numFmtId="44" fontId="8" fillId="33" borderId="14" xfId="0" applyNumberFormat="1" applyFont="1" applyFill="1" applyBorder="1" applyAlignment="1">
      <alignment/>
    </xf>
    <xf numFmtId="44" fontId="8" fillId="33" borderId="11" xfId="0" applyNumberFormat="1" applyFont="1" applyFill="1" applyBorder="1" applyAlignment="1">
      <alignment/>
    </xf>
    <xf numFmtId="0" fontId="0" fillId="0" borderId="0" xfId="0" applyFont="1" applyFill="1" applyAlignment="1">
      <alignment/>
    </xf>
    <xf numFmtId="44" fontId="6" fillId="0" borderId="10" xfId="49" applyFont="1" applyFill="1" applyBorder="1" applyAlignment="1">
      <alignment horizontal="justify" vertical="center" wrapText="1"/>
    </xf>
    <xf numFmtId="0" fontId="3" fillId="33" borderId="11" xfId="0" applyFont="1" applyFill="1" applyBorder="1" applyAlignment="1">
      <alignment/>
    </xf>
    <xf numFmtId="0" fontId="2" fillId="0" borderId="0" xfId="0" applyFont="1" applyBorder="1" applyAlignment="1">
      <alignment/>
    </xf>
    <xf numFmtId="0" fontId="6" fillId="0" borderId="11" xfId="0" applyFont="1" applyFill="1" applyBorder="1" applyAlignment="1">
      <alignment horizontal="center" vertical="center" wrapText="1"/>
    </xf>
    <xf numFmtId="44" fontId="6" fillId="0" borderId="11" xfId="49" applyFont="1" applyFill="1" applyBorder="1" applyAlignment="1">
      <alignment horizontal="justify" vertical="center" wrapText="1"/>
    </xf>
    <xf numFmtId="0" fontId="2" fillId="0" borderId="19" xfId="0" applyFont="1" applyBorder="1" applyAlignment="1">
      <alignment/>
    </xf>
    <xf numFmtId="0" fontId="2" fillId="0" borderId="16" xfId="0" applyFont="1" applyBorder="1" applyAlignment="1">
      <alignment/>
    </xf>
    <xf numFmtId="0" fontId="3" fillId="0" borderId="0" xfId="0" applyFont="1" applyBorder="1" applyAlignment="1">
      <alignment/>
    </xf>
    <xf numFmtId="0" fontId="3" fillId="0" borderId="15" xfId="0" applyFont="1" applyBorder="1" applyAlignment="1">
      <alignment/>
    </xf>
    <xf numFmtId="0" fontId="0" fillId="0" borderId="20" xfId="0" applyFont="1" applyBorder="1" applyAlignment="1">
      <alignment/>
    </xf>
    <xf numFmtId="0" fontId="0" fillId="0" borderId="12" xfId="0" applyFont="1" applyBorder="1" applyAlignment="1">
      <alignment/>
    </xf>
    <xf numFmtId="0" fontId="0" fillId="0" borderId="21" xfId="0" applyFont="1" applyBorder="1" applyAlignment="1">
      <alignment/>
    </xf>
    <xf numFmtId="0" fontId="2" fillId="0" borderId="21" xfId="0" applyFont="1" applyBorder="1" applyAlignment="1">
      <alignment horizontal="right"/>
    </xf>
    <xf numFmtId="0" fontId="2" fillId="0" borderId="21" xfId="0" applyFont="1" applyBorder="1" applyAlignment="1">
      <alignment horizontal="center"/>
    </xf>
    <xf numFmtId="0" fontId="2" fillId="0" borderId="22" xfId="0" applyFont="1" applyBorder="1" applyAlignment="1">
      <alignment horizontal="left"/>
    </xf>
    <xf numFmtId="10" fontId="6" fillId="0" borderId="10" xfId="53" applyNumberFormat="1" applyFont="1" applyBorder="1" applyAlignment="1">
      <alignment horizontal="center"/>
    </xf>
    <xf numFmtId="10" fontId="2" fillId="0" borderId="11" xfId="0" applyNumberFormat="1" applyFont="1" applyBorder="1" applyAlignment="1">
      <alignment/>
    </xf>
    <xf numFmtId="44" fontId="6" fillId="0" borderId="10" xfId="49" applyNumberFormat="1" applyFont="1" applyFill="1" applyBorder="1" applyAlignment="1">
      <alignment horizontal="justify" vertical="center" wrapText="1"/>
    </xf>
    <xf numFmtId="0" fontId="6" fillId="0" borderId="0" xfId="0" applyFont="1" applyBorder="1" applyAlignment="1">
      <alignment/>
    </xf>
    <xf numFmtId="0" fontId="2" fillId="0" borderId="15" xfId="0" applyFont="1" applyBorder="1" applyAlignment="1">
      <alignment/>
    </xf>
    <xf numFmtId="0" fontId="8" fillId="0" borderId="16" xfId="0" applyFont="1" applyBorder="1" applyAlignment="1">
      <alignment vertical="center"/>
    </xf>
    <xf numFmtId="0" fontId="8" fillId="0" borderId="19" xfId="0" applyFont="1" applyBorder="1" applyAlignment="1">
      <alignment vertical="center"/>
    </xf>
    <xf numFmtId="0" fontId="8" fillId="0" borderId="18" xfId="0" applyFont="1" applyBorder="1" applyAlignment="1">
      <alignment vertical="center"/>
    </xf>
    <xf numFmtId="3" fontId="6" fillId="0" borderId="13" xfId="0" applyNumberFormat="1" applyFont="1" applyBorder="1" applyAlignment="1">
      <alignment horizontal="center"/>
    </xf>
    <xf numFmtId="0" fontId="6" fillId="0" borderId="10" xfId="0" applyFont="1" applyFill="1" applyBorder="1" applyAlignment="1">
      <alignment/>
    </xf>
    <xf numFmtId="0" fontId="2" fillId="0" borderId="11" xfId="0" applyFont="1" applyBorder="1" applyAlignment="1">
      <alignment/>
    </xf>
    <xf numFmtId="0" fontId="6" fillId="0" borderId="10" xfId="0" applyFont="1" applyBorder="1" applyAlignment="1">
      <alignment horizontal="left" vertical="center" wrapText="1"/>
    </xf>
    <xf numFmtId="44" fontId="8" fillId="0" borderId="15" xfId="49" applyFont="1" applyFill="1" applyBorder="1" applyAlignment="1">
      <alignment/>
    </xf>
    <xf numFmtId="44" fontId="8" fillId="33" borderId="11" xfId="49" applyNumberFormat="1" applyFont="1" applyFill="1" applyBorder="1" applyAlignment="1">
      <alignment/>
    </xf>
    <xf numFmtId="0" fontId="7" fillId="0" borderId="10" xfId="0" applyFont="1" applyBorder="1" applyAlignment="1">
      <alignment/>
    </xf>
    <xf numFmtId="44" fontId="0" fillId="0" borderId="0" xfId="0" applyNumberFormat="1" applyFont="1" applyAlignment="1">
      <alignment/>
    </xf>
    <xf numFmtId="44" fontId="3" fillId="0" borderId="0" xfId="0" applyNumberFormat="1" applyFont="1" applyAlignment="1">
      <alignment/>
    </xf>
    <xf numFmtId="10" fontId="6" fillId="0" borderId="13" xfId="53" applyNumberFormat="1" applyFont="1" applyBorder="1" applyAlignment="1">
      <alignment horizontal="center"/>
    </xf>
    <xf numFmtId="10" fontId="6" fillId="0" borderId="13" xfId="0" applyNumberFormat="1" applyFont="1" applyBorder="1" applyAlignment="1">
      <alignment horizontal="center"/>
    </xf>
    <xf numFmtId="10" fontId="6" fillId="0" borderId="16" xfId="53" applyNumberFormat="1" applyFont="1" applyBorder="1" applyAlignment="1">
      <alignment horizontal="center"/>
    </xf>
    <xf numFmtId="10" fontId="6" fillId="0" borderId="16" xfId="0" applyNumberFormat="1" applyFont="1" applyBorder="1" applyAlignment="1">
      <alignment horizontal="center"/>
    </xf>
    <xf numFmtId="10" fontId="0" fillId="0" borderId="10" xfId="0" applyNumberFormat="1" applyFont="1" applyBorder="1" applyAlignment="1">
      <alignment horizontal="center"/>
    </xf>
    <xf numFmtId="4" fontId="2" fillId="0" borderId="11" xfId="0" applyNumberFormat="1" applyFont="1" applyBorder="1" applyAlignment="1">
      <alignment horizontal="right"/>
    </xf>
    <xf numFmtId="0" fontId="5"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Alignment="1">
      <alignment horizontal="center"/>
    </xf>
    <xf numFmtId="168" fontId="6" fillId="0" borderId="13" xfId="47" applyNumberFormat="1" applyFont="1" applyBorder="1" applyAlignment="1">
      <alignment horizont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10" fontId="6" fillId="0" borderId="10" xfId="53" applyNumberFormat="1" applyFont="1" applyFill="1" applyBorder="1" applyAlignment="1">
      <alignment horizontal="center" vertical="center"/>
    </xf>
    <xf numFmtId="10" fontId="6" fillId="0" borderId="10" xfId="0" applyNumberFormat="1" applyFont="1" applyFill="1" applyBorder="1" applyAlignment="1">
      <alignment horizontal="center" vertical="center"/>
    </xf>
    <xf numFmtId="4" fontId="0" fillId="0" borderId="10" xfId="0" applyNumberFormat="1" applyFont="1" applyBorder="1" applyAlignment="1">
      <alignment horizontal="center"/>
    </xf>
    <xf numFmtId="0" fontId="6" fillId="0" borderId="10" xfId="0" applyNumberFormat="1" applyFont="1" applyFill="1" applyBorder="1" applyAlignment="1">
      <alignment horizontal="center" vertical="center"/>
    </xf>
    <xf numFmtId="41" fontId="6" fillId="0" borderId="15" xfId="49" applyNumberFormat="1" applyFont="1" applyFill="1" applyBorder="1" applyAlignment="1">
      <alignment/>
    </xf>
    <xf numFmtId="0" fontId="6" fillId="0" borderId="13" xfId="0" applyFont="1" applyBorder="1" applyAlignment="1">
      <alignment horizontal="left" vertical="center" wrapText="1"/>
    </xf>
    <xf numFmtId="0" fontId="6" fillId="0" borderId="14" xfId="0" applyFont="1" applyBorder="1" applyAlignment="1">
      <alignment horizontal="center"/>
    </xf>
    <xf numFmtId="0" fontId="6" fillId="0" borderId="19" xfId="0" applyFont="1" applyBorder="1" applyAlignment="1">
      <alignment/>
    </xf>
    <xf numFmtId="0" fontId="6" fillId="0" borderId="13" xfId="0" applyFont="1" applyBorder="1" applyAlignment="1">
      <alignment horizontal="justify" vertic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44" fontId="7" fillId="0" borderId="0" xfId="0" applyNumberFormat="1" applyFont="1" applyAlignment="1">
      <alignment/>
    </xf>
    <xf numFmtId="44" fontId="6" fillId="0" borderId="0" xfId="49" applyFont="1" applyFill="1" applyBorder="1" applyAlignment="1">
      <alignment/>
    </xf>
    <xf numFmtId="44" fontId="8" fillId="0" borderId="0" xfId="49"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0" fillId="0" borderId="0" xfId="0" applyFont="1" applyFill="1" applyBorder="1" applyAlignment="1">
      <alignment/>
    </xf>
    <xf numFmtId="44" fontId="3" fillId="0" borderId="0" xfId="49" applyFont="1" applyFill="1" applyBorder="1" applyAlignment="1">
      <alignment/>
    </xf>
    <xf numFmtId="44" fontId="0" fillId="0" borderId="0" xfId="0" applyNumberFormat="1" applyFont="1" applyFill="1" applyBorder="1" applyAlignment="1">
      <alignment/>
    </xf>
    <xf numFmtId="4" fontId="2" fillId="0" borderId="0" xfId="0" applyNumberFormat="1" applyFont="1" applyFill="1" applyBorder="1" applyAlignment="1">
      <alignment/>
    </xf>
    <xf numFmtId="44" fontId="8" fillId="0" borderId="0" xfId="0" applyNumberFormat="1" applyFont="1" applyFill="1" applyBorder="1" applyAlignment="1">
      <alignment/>
    </xf>
    <xf numFmtId="0" fontId="0" fillId="0" borderId="19"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15" xfId="0" applyFont="1" applyBorder="1" applyAlignment="1">
      <alignment/>
    </xf>
    <xf numFmtId="0" fontId="2" fillId="0" borderId="13" xfId="0" applyFont="1" applyBorder="1" applyAlignment="1">
      <alignment/>
    </xf>
    <xf numFmtId="49" fontId="6" fillId="0" borderId="13" xfId="0" applyNumberFormat="1" applyFont="1" applyBorder="1" applyAlignment="1">
      <alignment horizontal="justify" vertical="center" wrapText="1"/>
    </xf>
    <xf numFmtId="0" fontId="3" fillId="0" borderId="16" xfId="0" applyFont="1" applyBorder="1" applyAlignment="1">
      <alignment/>
    </xf>
    <xf numFmtId="0" fontId="2" fillId="0" borderId="18" xfId="0" applyFont="1" applyBorder="1" applyAlignment="1">
      <alignment/>
    </xf>
    <xf numFmtId="0" fontId="2" fillId="0" borderId="20" xfId="0" applyFont="1" applyBorder="1" applyAlignment="1">
      <alignment horizontal="center"/>
    </xf>
    <xf numFmtId="0" fontId="3" fillId="0" borderId="10" xfId="0" applyFont="1" applyFill="1" applyBorder="1" applyAlignment="1">
      <alignment horizontal="center"/>
    </xf>
    <xf numFmtId="44" fontId="14" fillId="0" borderId="0" xfId="49" applyFont="1" applyAlignment="1">
      <alignment/>
    </xf>
    <xf numFmtId="44" fontId="15" fillId="0" borderId="0" xfId="49" applyFont="1" applyAlignment="1">
      <alignment horizontal="center" vertical="center"/>
    </xf>
    <xf numFmtId="0" fontId="15" fillId="0" borderId="0" xfId="0" applyFont="1" applyAlignment="1">
      <alignment horizontal="center" vertical="center"/>
    </xf>
    <xf numFmtId="44" fontId="15" fillId="0" borderId="0" xfId="0" applyNumberFormat="1" applyFont="1" applyAlignment="1">
      <alignment/>
    </xf>
    <xf numFmtId="0" fontId="5" fillId="0" borderId="0" xfId="0" applyFont="1" applyBorder="1" applyAlignment="1">
      <alignment horizontal="center"/>
    </xf>
    <xf numFmtId="0" fontId="15" fillId="0" borderId="0" xfId="0" applyFont="1" applyAlignment="1">
      <alignment/>
    </xf>
    <xf numFmtId="44" fontId="17" fillId="0" borderId="0" xfId="49" applyFont="1" applyAlignment="1">
      <alignment horizontal="center" vertical="center"/>
    </xf>
    <xf numFmtId="44" fontId="17" fillId="0" borderId="0" xfId="0" applyNumberFormat="1" applyFont="1" applyAlignment="1">
      <alignment horizontal="center" vertical="center"/>
    </xf>
    <xf numFmtId="44" fontId="2" fillId="0" borderId="0" xfId="49" applyFont="1" applyAlignment="1">
      <alignment/>
    </xf>
    <xf numFmtId="0" fontId="15" fillId="0" borderId="0" xfId="0" applyFont="1" applyAlignment="1">
      <alignment horizontal="left" vertical="center"/>
    </xf>
    <xf numFmtId="0" fontId="15" fillId="0" borderId="0" xfId="0" applyFont="1" applyAlignment="1">
      <alignment horizontal="left"/>
    </xf>
    <xf numFmtId="42" fontId="16" fillId="0" borderId="0" xfId="0" applyNumberFormat="1" applyFont="1" applyAlignment="1">
      <alignment/>
    </xf>
    <xf numFmtId="167" fontId="15" fillId="0" borderId="0" xfId="0" applyNumberFormat="1" applyFont="1" applyAlignment="1">
      <alignment/>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justify" vertical="center" wrapText="1"/>
    </xf>
    <xf numFmtId="0" fontId="6" fillId="0" borderId="28" xfId="0"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6" fillId="0" borderId="28" xfId="0" applyFont="1" applyBorder="1" applyAlignment="1">
      <alignment horizontal="left" vertical="center" wrapText="1"/>
    </xf>
    <xf numFmtId="10" fontId="6" fillId="0" borderId="28" xfId="53" applyNumberFormat="1" applyFont="1" applyBorder="1" applyAlignment="1">
      <alignment horizontal="justify" vertical="center" wrapText="1"/>
    </xf>
    <xf numFmtId="44" fontId="6" fillId="0" borderId="28" xfId="47" applyNumberFormat="1" applyFont="1" applyBorder="1" applyAlignment="1">
      <alignment horizontal="justify" vertical="center" wrapText="1"/>
    </xf>
    <xf numFmtId="44" fontId="6" fillId="0" borderId="28" xfId="0" applyNumberFormat="1" applyFont="1" applyBorder="1" applyAlignment="1">
      <alignment horizontal="justify" vertical="center" wrapText="1"/>
    </xf>
    <xf numFmtId="1" fontId="6" fillId="0" borderId="28" xfId="0" applyNumberFormat="1" applyFont="1" applyBorder="1" applyAlignment="1">
      <alignment horizontal="justify" vertical="center" wrapText="1"/>
    </xf>
    <xf numFmtId="10" fontId="6" fillId="0" borderId="28" xfId="0" applyNumberFormat="1" applyFont="1" applyBorder="1" applyAlignment="1">
      <alignment horizontal="justify" vertical="center" wrapText="1"/>
    </xf>
    <xf numFmtId="4" fontId="6" fillId="0" borderId="28" xfId="0" applyNumberFormat="1" applyFont="1" applyBorder="1" applyAlignment="1">
      <alignment horizontal="right" vertical="center" wrapText="1"/>
    </xf>
    <xf numFmtId="166" fontId="6" fillId="0" borderId="28" xfId="0" applyNumberFormat="1" applyFont="1" applyBorder="1" applyAlignment="1">
      <alignment horizontal="justify" vertical="center" wrapText="1"/>
    </xf>
    <xf numFmtId="0" fontId="6" fillId="0" borderId="28" xfId="0" applyNumberFormat="1" applyFont="1" applyBorder="1" applyAlignment="1">
      <alignment horizontal="justify" vertical="center" wrapText="1"/>
    </xf>
    <xf numFmtId="49" fontId="6"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wrapText="1"/>
    </xf>
    <xf numFmtId="44" fontId="6" fillId="0" borderId="29" xfId="49" applyFont="1" applyFill="1" applyBorder="1" applyAlignment="1">
      <alignment horizontal="justify" vertical="center" wrapText="1"/>
    </xf>
    <xf numFmtId="10" fontId="6" fillId="0" borderId="29" xfId="53" applyNumberFormat="1" applyFont="1" applyFill="1" applyBorder="1" applyAlignment="1">
      <alignment horizontal="center" vertical="center"/>
    </xf>
    <xf numFmtId="44" fontId="6" fillId="0" borderId="29" xfId="49" applyNumberFormat="1" applyFont="1" applyFill="1" applyBorder="1" applyAlignment="1">
      <alignment horizontal="justify" vertical="center" wrapText="1"/>
    </xf>
    <xf numFmtId="3" fontId="6" fillId="0" borderId="29" xfId="0" applyNumberFormat="1" applyFont="1" applyFill="1" applyBorder="1" applyAlignment="1">
      <alignment horizontal="center" vertical="center" wrapText="1"/>
    </xf>
    <xf numFmtId="10" fontId="6" fillId="0" borderId="29" xfId="0" applyNumberFormat="1" applyFont="1" applyFill="1" applyBorder="1" applyAlignment="1">
      <alignment horizontal="center" vertical="center" wrapText="1"/>
    </xf>
    <xf numFmtId="168" fontId="6" fillId="0" borderId="28" xfId="0" applyNumberFormat="1" applyFont="1" applyBorder="1" applyAlignment="1">
      <alignment horizontal="center"/>
    </xf>
    <xf numFmtId="0" fontId="6" fillId="0" borderId="28" xfId="0" applyNumberFormat="1" applyFont="1" applyBorder="1" applyAlignment="1">
      <alignment horizontal="center"/>
    </xf>
    <xf numFmtId="10" fontId="14" fillId="0" borderId="29" xfId="53" applyNumberFormat="1" applyFont="1" applyFill="1" applyBorder="1" applyAlignment="1">
      <alignment horizontal="center" vertical="center"/>
    </xf>
    <xf numFmtId="10" fontId="14" fillId="0" borderId="29" xfId="0" applyNumberFormat="1" applyFont="1" applyFill="1" applyBorder="1" applyAlignment="1">
      <alignment horizontal="center" vertical="center" wrapText="1"/>
    </xf>
    <xf numFmtId="0" fontId="6" fillId="0" borderId="30" xfId="0" applyFont="1" applyBorder="1" applyAlignment="1">
      <alignment horizontal="center"/>
    </xf>
    <xf numFmtId="49" fontId="6" fillId="0" borderId="30" xfId="0" applyNumberFormat="1" applyFont="1" applyBorder="1" applyAlignment="1">
      <alignment horizontal="center"/>
    </xf>
    <xf numFmtId="0" fontId="6" fillId="0" borderId="30" xfId="0" applyFont="1" applyBorder="1" applyAlignment="1">
      <alignment/>
    </xf>
    <xf numFmtId="43" fontId="6" fillId="0" borderId="30" xfId="47" applyFont="1" applyBorder="1" applyAlignment="1">
      <alignment/>
    </xf>
    <xf numFmtId="10" fontId="6" fillId="0" borderId="30" xfId="53" applyNumberFormat="1" applyFont="1" applyBorder="1" applyAlignment="1">
      <alignment horizontal="center"/>
    </xf>
    <xf numFmtId="167" fontId="6" fillId="0" borderId="30" xfId="49" applyNumberFormat="1" applyFont="1" applyBorder="1" applyAlignment="1">
      <alignment/>
    </xf>
    <xf numFmtId="43" fontId="6" fillId="0" borderId="30" xfId="0" applyNumberFormat="1" applyFont="1" applyBorder="1" applyAlignment="1">
      <alignment/>
    </xf>
    <xf numFmtId="4" fontId="6" fillId="0" borderId="30" xfId="0" applyNumberFormat="1" applyFont="1" applyBorder="1" applyAlignment="1">
      <alignment horizontal="right"/>
    </xf>
    <xf numFmtId="10" fontId="6" fillId="0" borderId="30" xfId="0" applyNumberFormat="1" applyFont="1" applyBorder="1" applyAlignment="1">
      <alignment horizontal="center"/>
    </xf>
    <xf numFmtId="168" fontId="6" fillId="0" borderId="30"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44" fontId="15" fillId="0" borderId="0" xfId="49" applyFont="1" applyAlignment="1">
      <alignment/>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44" fontId="3" fillId="34" borderId="0" xfId="0" applyNumberFormat="1" applyFont="1" applyFill="1" applyAlignment="1">
      <alignment/>
    </xf>
    <xf numFmtId="0" fontId="0" fillId="34" borderId="0" xfId="0" applyFont="1" applyFill="1" applyAlignment="1">
      <alignment/>
    </xf>
    <xf numFmtId="0" fontId="15" fillId="0" borderId="0" xfId="0" applyFont="1" applyFill="1" applyAlignment="1">
      <alignment horizontal="left" vertical="center"/>
    </xf>
    <xf numFmtId="44" fontId="0" fillId="34" borderId="0" xfId="0" applyNumberFormat="1" applyFont="1" applyFill="1" applyAlignment="1">
      <alignment/>
    </xf>
    <xf numFmtId="44" fontId="0" fillId="0" borderId="0" xfId="0" applyNumberFormat="1" applyFont="1" applyFill="1" applyAlignment="1">
      <alignment/>
    </xf>
    <xf numFmtId="44" fontId="7" fillId="0" borderId="0" xfId="0" applyNumberFormat="1" applyFont="1" applyFill="1" applyAlignment="1">
      <alignment/>
    </xf>
    <xf numFmtId="44" fontId="3" fillId="0" borderId="0" xfId="0" applyNumberFormat="1" applyFont="1" applyFill="1" applyAlignment="1">
      <alignment/>
    </xf>
    <xf numFmtId="44" fontId="19" fillId="0" borderId="0" xfId="0" applyNumberFormat="1" applyFont="1" applyAlignment="1">
      <alignment/>
    </xf>
    <xf numFmtId="0" fontId="19" fillId="0" borderId="0" xfId="0" applyFont="1" applyAlignment="1">
      <alignment/>
    </xf>
    <xf numFmtId="44" fontId="2" fillId="0" borderId="0" xfId="0" applyNumberFormat="1" applyFont="1" applyAlignment="1">
      <alignment/>
    </xf>
    <xf numFmtId="0" fontId="3" fillId="0" borderId="0" xfId="0" applyFont="1" applyAlignment="1">
      <alignment/>
    </xf>
    <xf numFmtId="44" fontId="6" fillId="0" borderId="0" xfId="49" applyNumberFormat="1" applyFont="1" applyFill="1" applyBorder="1" applyAlignment="1">
      <alignment horizontal="justify" vertical="center" wrapText="1"/>
    </xf>
    <xf numFmtId="0" fontId="6" fillId="0" borderId="29" xfId="0" applyFont="1" applyFill="1" applyBorder="1" applyAlignment="1">
      <alignment horizontal="left" vertical="center" wrapText="1"/>
    </xf>
    <xf numFmtId="41" fontId="6" fillId="0" borderId="29"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44" fontId="6" fillId="0" borderId="11" xfId="49" applyNumberFormat="1" applyFont="1" applyFill="1" applyBorder="1" applyAlignment="1">
      <alignment horizontal="justify" vertical="center" wrapText="1"/>
    </xf>
    <xf numFmtId="165" fontId="0" fillId="0" borderId="0" xfId="0" applyNumberFormat="1" applyFont="1" applyBorder="1" applyAlignment="1">
      <alignment/>
    </xf>
    <xf numFmtId="44" fontId="0" fillId="0" borderId="0" xfId="0" applyNumberFormat="1" applyFont="1" applyBorder="1" applyAlignment="1">
      <alignment/>
    </xf>
    <xf numFmtId="0" fontId="6" fillId="0" borderId="35" xfId="0"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0" fontId="14" fillId="0" borderId="35" xfId="0" applyFont="1" applyFill="1" applyBorder="1" applyAlignment="1">
      <alignment horizontal="center" vertical="center" wrapText="1"/>
    </xf>
    <xf numFmtId="49" fontId="14" fillId="0" borderId="35" xfId="0" applyNumberFormat="1" applyFont="1" applyFill="1" applyBorder="1" applyAlignment="1">
      <alignment horizontal="center" vertical="center" wrapText="1"/>
    </xf>
    <xf numFmtId="2" fontId="14" fillId="0" borderId="35" xfId="0" applyNumberFormat="1" applyFont="1" applyFill="1" applyBorder="1" applyAlignment="1">
      <alignment horizontal="center" vertical="center" wrapText="1"/>
    </xf>
    <xf numFmtId="10" fontId="14" fillId="0" borderId="35" xfId="0" applyNumberFormat="1" applyFont="1" applyFill="1" applyBorder="1" applyAlignment="1">
      <alignment horizontal="center" vertical="center" wrapText="1"/>
    </xf>
    <xf numFmtId="3" fontId="14" fillId="0" borderId="35" xfId="0" applyNumberFormat="1" applyFont="1" applyFill="1" applyBorder="1" applyAlignment="1">
      <alignment horizontal="center" vertical="center" wrapText="1"/>
    </xf>
    <xf numFmtId="0" fontId="14" fillId="0" borderId="13" xfId="0" applyFont="1" applyBorder="1" applyAlignment="1">
      <alignment horizontal="center"/>
    </xf>
    <xf numFmtId="49" fontId="14" fillId="0" borderId="13" xfId="0" applyNumberFormat="1" applyFont="1" applyBorder="1" applyAlignment="1">
      <alignment horizontal="center"/>
    </xf>
    <xf numFmtId="0" fontId="14" fillId="0" borderId="13" xfId="0" applyFont="1" applyBorder="1" applyAlignment="1">
      <alignment/>
    </xf>
    <xf numFmtId="167" fontId="14" fillId="0" borderId="13" xfId="49" applyNumberFormat="1" applyFont="1" applyBorder="1" applyAlignment="1">
      <alignment/>
    </xf>
    <xf numFmtId="0" fontId="14" fillId="0" borderId="13" xfId="0" applyFont="1" applyBorder="1" applyAlignment="1">
      <alignment/>
    </xf>
    <xf numFmtId="0" fontId="14" fillId="0" borderId="13" xfId="0" applyFont="1" applyFill="1" applyBorder="1" applyAlignment="1">
      <alignment horizontal="center"/>
    </xf>
    <xf numFmtId="1" fontId="14" fillId="0" borderId="13" xfId="0" applyNumberFormat="1" applyFont="1" applyFill="1" applyBorder="1" applyAlignment="1">
      <alignment horizontal="center"/>
    </xf>
    <xf numFmtId="10" fontId="14" fillId="0" borderId="13" xfId="0" applyNumberFormat="1" applyFont="1" applyFill="1" applyBorder="1" applyAlignment="1">
      <alignment horizontal="center"/>
    </xf>
    <xf numFmtId="4" fontId="14" fillId="0" borderId="13" xfId="47" applyNumberFormat="1" applyFont="1" applyFill="1" applyBorder="1" applyAlignment="1">
      <alignment horizontal="right"/>
    </xf>
    <xf numFmtId="10" fontId="14" fillId="0" borderId="35" xfId="53" applyNumberFormat="1" applyFont="1" applyFill="1" applyBorder="1" applyAlignment="1">
      <alignment horizontal="center" vertical="center" wrapText="1"/>
    </xf>
    <xf numFmtId="0" fontId="14" fillId="0" borderId="13" xfId="0" applyFont="1" applyBorder="1" applyAlignment="1">
      <alignment horizontal="left"/>
    </xf>
    <xf numFmtId="10" fontId="14" fillId="0" borderId="13" xfId="53" applyNumberFormat="1" applyFont="1" applyBorder="1" applyAlignment="1">
      <alignment horizontal="center"/>
    </xf>
    <xf numFmtId="4" fontId="14" fillId="0" borderId="13" xfId="0" applyNumberFormat="1" applyFont="1" applyBorder="1" applyAlignment="1">
      <alignment horizontal="center"/>
    </xf>
    <xf numFmtId="10" fontId="14" fillId="0" borderId="13" xfId="0" applyNumberFormat="1" applyFont="1" applyBorder="1" applyAlignment="1">
      <alignment horizontal="center"/>
    </xf>
    <xf numFmtId="4" fontId="14" fillId="0" borderId="13" xfId="0" applyNumberFormat="1" applyFont="1" applyBorder="1" applyAlignment="1">
      <alignment horizontal="right"/>
    </xf>
    <xf numFmtId="168" fontId="14" fillId="0" borderId="13" xfId="47" applyNumberFormat="1" applyFont="1" applyBorder="1" applyAlignment="1">
      <alignment horizontal="center"/>
    </xf>
    <xf numFmtId="0" fontId="14" fillId="0" borderId="28" xfId="0" applyFont="1" applyFill="1" applyBorder="1" applyAlignment="1">
      <alignment horizontal="center"/>
    </xf>
    <xf numFmtId="0" fontId="22" fillId="0" borderId="36" xfId="0" applyFont="1" applyBorder="1" applyAlignment="1">
      <alignment vertical="center"/>
    </xf>
    <xf numFmtId="0" fontId="22" fillId="0" borderId="37" xfId="0" applyFont="1" applyBorder="1" applyAlignment="1">
      <alignment vertical="center"/>
    </xf>
    <xf numFmtId="0" fontId="22" fillId="0" borderId="38" xfId="0" applyFont="1" applyBorder="1" applyAlignment="1">
      <alignment vertical="center"/>
    </xf>
    <xf numFmtId="0" fontId="14" fillId="0" borderId="28" xfId="0" applyFont="1" applyBorder="1" applyAlignment="1">
      <alignment horizontal="center"/>
    </xf>
    <xf numFmtId="49" fontId="14" fillId="0" borderId="28" xfId="0" applyNumberFormat="1" applyFont="1" applyBorder="1" applyAlignment="1">
      <alignment horizontal="center"/>
    </xf>
    <xf numFmtId="0" fontId="14" fillId="0" borderId="28" xfId="0" applyFont="1" applyBorder="1" applyAlignment="1">
      <alignment/>
    </xf>
    <xf numFmtId="167" fontId="14" fillId="0" borderId="28" xfId="49" applyNumberFormat="1" applyFont="1" applyBorder="1" applyAlignment="1">
      <alignment/>
    </xf>
    <xf numFmtId="10" fontId="14" fillId="0" borderId="28" xfId="53" applyNumberFormat="1" applyFont="1" applyBorder="1" applyAlignment="1">
      <alignment horizontal="center"/>
    </xf>
    <xf numFmtId="43" fontId="14" fillId="0" borderId="28" xfId="0" applyNumberFormat="1" applyFont="1" applyBorder="1" applyAlignment="1">
      <alignment/>
    </xf>
    <xf numFmtId="4" fontId="14" fillId="0" borderId="28" xfId="0" applyNumberFormat="1" applyFont="1" applyBorder="1" applyAlignment="1">
      <alignment horizontal="right"/>
    </xf>
    <xf numFmtId="10" fontId="14" fillId="0" borderId="28" xfId="0" applyNumberFormat="1" applyFont="1" applyBorder="1" applyAlignment="1">
      <alignment horizontal="center"/>
    </xf>
    <xf numFmtId="49" fontId="14" fillId="0" borderId="29"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xf>
    <xf numFmtId="0" fontId="14" fillId="0" borderId="29" xfId="0" applyFont="1" applyFill="1" applyBorder="1" applyAlignment="1">
      <alignment vertical="center" wrapText="1" shrinkToFit="1"/>
    </xf>
    <xf numFmtId="44" fontId="14" fillId="0" borderId="29" xfId="49" applyFont="1" applyFill="1" applyBorder="1" applyAlignment="1" applyProtection="1">
      <alignment vertical="center" wrapText="1"/>
      <protection locked="0"/>
    </xf>
    <xf numFmtId="44" fontId="14" fillId="0" borderId="29" xfId="49" applyFont="1" applyFill="1" applyBorder="1" applyAlignment="1">
      <alignment vertical="center"/>
    </xf>
    <xf numFmtId="44" fontId="15" fillId="0" borderId="0" xfId="49" applyFont="1" applyBorder="1" applyAlignment="1">
      <alignment horizontal="center" vertical="center"/>
    </xf>
    <xf numFmtId="49" fontId="14" fillId="0" borderId="39" xfId="0" applyNumberFormat="1" applyFont="1" applyFill="1" applyBorder="1" applyAlignment="1">
      <alignment horizontal="center" vertical="center" wrapText="1"/>
    </xf>
    <xf numFmtId="44" fontId="14" fillId="0" borderId="35" xfId="49" applyFont="1" applyFill="1" applyBorder="1" applyAlignment="1">
      <alignment horizontal="justify" vertical="center" wrapText="1"/>
    </xf>
    <xf numFmtId="0" fontId="15" fillId="0" borderId="0" xfId="0" applyFont="1" applyBorder="1" applyAlignment="1">
      <alignment horizontal="center" vertical="center"/>
    </xf>
    <xf numFmtId="44" fontId="17" fillId="0" borderId="0" xfId="0" applyNumberFormat="1" applyFont="1" applyBorder="1" applyAlignment="1">
      <alignment horizontal="center" vertical="center"/>
    </xf>
    <xf numFmtId="165" fontId="0" fillId="0" borderId="0" xfId="0" applyNumberFormat="1" applyFont="1" applyAlignment="1">
      <alignment/>
    </xf>
    <xf numFmtId="0" fontId="18" fillId="0" borderId="0" xfId="0" applyFont="1" applyAlignment="1">
      <alignment horizontal="center"/>
    </xf>
    <xf numFmtId="44" fontId="7" fillId="0" borderId="0" xfId="0" applyNumberFormat="1" applyFont="1" applyAlignment="1">
      <alignment horizontal="center"/>
    </xf>
    <xf numFmtId="0" fontId="3" fillId="0" borderId="0" xfId="0" applyFont="1" applyAlignment="1">
      <alignment horizontal="center"/>
    </xf>
    <xf numFmtId="0" fontId="8" fillId="0" borderId="26" xfId="0" applyFont="1" applyBorder="1" applyAlignment="1">
      <alignment horizontal="center" vertical="center" wrapText="1"/>
    </xf>
    <xf numFmtId="44" fontId="6" fillId="0" borderId="13" xfId="49" applyFont="1" applyFill="1" applyBorder="1" applyAlignment="1">
      <alignment horizontal="justify" vertical="center" wrapText="1"/>
    </xf>
    <xf numFmtId="10" fontId="6" fillId="0" borderId="13" xfId="53" applyNumberFormat="1" applyFont="1" applyFill="1" applyBorder="1" applyAlignment="1">
      <alignment horizontal="center" vertical="center"/>
    </xf>
    <xf numFmtId="44" fontId="6" fillId="0" borderId="13" xfId="49" applyNumberFormat="1" applyFont="1" applyFill="1" applyBorder="1" applyAlignment="1">
      <alignment horizontal="justify" vertical="center" wrapText="1"/>
    </xf>
    <xf numFmtId="10" fontId="6" fillId="0" borderId="11" xfId="53" applyNumberFormat="1" applyFont="1" applyFill="1" applyBorder="1" applyAlignment="1">
      <alignment horizontal="center" vertical="center"/>
    </xf>
    <xf numFmtId="0" fontId="0" fillId="0" borderId="14" xfId="0" applyFont="1" applyBorder="1" applyAlignment="1">
      <alignment/>
    </xf>
    <xf numFmtId="0" fontId="0" fillId="0" borderId="40" xfId="0" applyFont="1" applyBorder="1" applyAlignment="1">
      <alignment/>
    </xf>
    <xf numFmtId="44" fontId="65" fillId="0" borderId="10" xfId="49" applyNumberFormat="1" applyFont="1" applyFill="1" applyBorder="1" applyAlignment="1">
      <alignment horizontal="justify" vertical="center" wrapText="1"/>
    </xf>
    <xf numFmtId="0" fontId="6" fillId="0" borderId="14" xfId="0" applyFont="1" applyFill="1" applyBorder="1" applyAlignment="1">
      <alignment horizontal="left" vertical="center" wrapText="1" shrinkToFit="1"/>
    </xf>
    <xf numFmtId="0" fontId="6" fillId="0" borderId="14" xfId="0" applyFont="1" applyFill="1" applyBorder="1" applyAlignment="1">
      <alignment horizontal="left" vertical="center" wrapText="1"/>
    </xf>
    <xf numFmtId="0" fontId="6" fillId="0" borderId="14" xfId="0" applyFont="1" applyBorder="1" applyAlignment="1">
      <alignment horizontal="left" vertical="center" wrapText="1"/>
    </xf>
    <xf numFmtId="0" fontId="12" fillId="0" borderId="14" xfId="0" applyFont="1" applyFill="1" applyBorder="1" applyAlignment="1">
      <alignment horizontal="left" vertical="center" wrapText="1"/>
    </xf>
    <xf numFmtId="0" fontId="0" fillId="0" borderId="41" xfId="0" applyFont="1" applyBorder="1" applyAlignment="1">
      <alignment/>
    </xf>
    <xf numFmtId="44" fontId="7" fillId="0" borderId="0" xfId="0" applyNumberFormat="1" applyFont="1" applyFill="1" applyBorder="1" applyAlignment="1">
      <alignment/>
    </xf>
    <xf numFmtId="0" fontId="0" fillId="0" borderId="0" xfId="0" applyFont="1" applyAlignment="1">
      <alignment/>
    </xf>
    <xf numFmtId="172" fontId="0" fillId="0" borderId="0" xfId="0" applyNumberFormat="1" applyFont="1" applyAlignment="1">
      <alignment/>
    </xf>
    <xf numFmtId="173" fontId="0" fillId="0" borderId="0" xfId="0" applyNumberFormat="1" applyFont="1" applyAlignment="1">
      <alignment/>
    </xf>
    <xf numFmtId="0" fontId="6" fillId="0" borderId="42" xfId="0" applyFont="1" applyBorder="1" applyAlignment="1">
      <alignment horizontal="center" vertical="center" wrapText="1"/>
    </xf>
    <xf numFmtId="0" fontId="0" fillId="0" borderId="0" xfId="0" applyFont="1" applyFill="1" applyAlignment="1">
      <alignment/>
    </xf>
    <xf numFmtId="49" fontId="14" fillId="35" borderId="29" xfId="0" applyNumberFormat="1" applyFont="1" applyFill="1" applyBorder="1" applyAlignment="1">
      <alignment horizontal="center" vertical="center" wrapText="1"/>
    </xf>
    <xf numFmtId="0" fontId="14" fillId="35" borderId="29" xfId="0" applyFont="1" applyFill="1" applyBorder="1" applyAlignment="1">
      <alignment horizontal="center" vertical="center"/>
    </xf>
    <xf numFmtId="49" fontId="14" fillId="35" borderId="29" xfId="0" applyNumberFormat="1" applyFont="1" applyFill="1" applyBorder="1" applyAlignment="1">
      <alignment horizontal="center" vertical="center"/>
    </xf>
    <xf numFmtId="0" fontId="14" fillId="35" borderId="29" xfId="0" applyFont="1" applyFill="1" applyBorder="1" applyAlignment="1">
      <alignment vertical="center" wrapText="1" shrinkToFit="1"/>
    </xf>
    <xf numFmtId="44" fontId="14" fillId="35" borderId="29" xfId="49" applyFont="1" applyFill="1" applyBorder="1" applyAlignment="1" applyProtection="1">
      <alignment vertical="center" wrapText="1"/>
      <protection locked="0"/>
    </xf>
    <xf numFmtId="44" fontId="14" fillId="35" borderId="29" xfId="49" applyFont="1" applyFill="1" applyBorder="1" applyAlignment="1">
      <alignment vertical="center"/>
    </xf>
    <xf numFmtId="10" fontId="14" fillId="35" borderId="29" xfId="0" applyNumberFormat="1" applyFont="1" applyFill="1" applyBorder="1" applyAlignment="1">
      <alignment horizontal="center" vertical="center" wrapText="1"/>
    </xf>
    <xf numFmtId="44" fontId="15" fillId="35" borderId="0" xfId="49" applyFont="1" applyFill="1" applyBorder="1" applyAlignment="1">
      <alignment horizontal="center" vertical="center"/>
    </xf>
    <xf numFmtId="0" fontId="14" fillId="0" borderId="35" xfId="0" applyFont="1" applyFill="1" applyBorder="1" applyAlignment="1">
      <alignment horizontal="left" vertical="center" wrapText="1"/>
    </xf>
    <xf numFmtId="44" fontId="6" fillId="0" borderId="14" xfId="49" applyNumberFormat="1" applyFont="1" applyFill="1" applyBorder="1" applyAlignment="1">
      <alignment horizontal="justify" vertical="center" wrapText="1"/>
    </xf>
    <xf numFmtId="0" fontId="0" fillId="0" borderId="0" xfId="0" applyFont="1" applyAlignment="1">
      <alignment vertical="center"/>
    </xf>
    <xf numFmtId="0" fontId="7" fillId="0" borderId="0" xfId="0" applyFont="1" applyAlignment="1">
      <alignment vertical="center"/>
    </xf>
    <xf numFmtId="44" fontId="6" fillId="0" borderId="0" xfId="49" applyFont="1" applyFill="1" applyBorder="1" applyAlignment="1">
      <alignment horizontal="justify" vertical="center" wrapText="1"/>
    </xf>
    <xf numFmtId="0" fontId="7" fillId="0" borderId="0" xfId="0" applyFont="1" applyFill="1" applyBorder="1" applyAlignment="1">
      <alignment horizontal="center" vertical="center" wrapText="1"/>
    </xf>
    <xf numFmtId="0" fontId="7" fillId="0" borderId="0" xfId="0" applyFont="1" applyAlignment="1">
      <alignment horizontal="center" vertical="center" wrapText="1"/>
    </xf>
    <xf numFmtId="0" fontId="8" fillId="0" borderId="13" xfId="0" applyFont="1" applyBorder="1" applyAlignment="1">
      <alignment horizontal="center" vertical="center" wrapText="1"/>
    </xf>
    <xf numFmtId="0" fontId="0" fillId="0" borderId="0" xfId="0" applyFont="1" applyFill="1" applyAlignment="1">
      <alignment vertical="center"/>
    </xf>
    <xf numFmtId="49" fontId="6" fillId="0" borderId="14" xfId="0" applyNumberFormat="1" applyFont="1" applyFill="1" applyBorder="1" applyAlignment="1">
      <alignment horizontal="center" vertical="center" wrapText="1"/>
    </xf>
    <xf numFmtId="0" fontId="6" fillId="0" borderId="43" xfId="0" applyFont="1" applyFill="1" applyBorder="1" applyAlignment="1">
      <alignment horizontal="left" vertical="center" wrapText="1"/>
    </xf>
    <xf numFmtId="44" fontId="6" fillId="0" borderId="42" xfId="49" applyFont="1" applyFill="1" applyBorder="1" applyAlignment="1">
      <alignment horizontal="justify" vertical="center" wrapText="1"/>
    </xf>
    <xf numFmtId="44" fontId="6" fillId="0" borderId="14" xfId="49" applyFont="1" applyFill="1" applyBorder="1" applyAlignment="1">
      <alignment horizontal="justify" vertical="center" wrapText="1"/>
    </xf>
    <xf numFmtId="44" fontId="2" fillId="0" borderId="0" xfId="49" applyFont="1" applyFill="1" applyBorder="1" applyAlignment="1">
      <alignment vertical="center"/>
    </xf>
    <xf numFmtId="44" fontId="6" fillId="0" borderId="42" xfId="49"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44" fontId="6" fillId="0" borderId="19" xfId="49" applyFont="1" applyFill="1" applyBorder="1" applyAlignment="1">
      <alignment horizontal="justify" vertical="center" wrapText="1"/>
    </xf>
    <xf numFmtId="44" fontId="3" fillId="0" borderId="14" xfId="49" applyFont="1" applyFill="1" applyBorder="1" applyAlignment="1">
      <alignment vertical="center"/>
    </xf>
    <xf numFmtId="44" fontId="8" fillId="0" borderId="14" xfId="49" applyFont="1" applyFill="1" applyBorder="1" applyAlignment="1">
      <alignment horizontal="justify" vertical="center" wrapText="1"/>
    </xf>
    <xf numFmtId="0" fontId="7" fillId="0" borderId="0" xfId="0" applyFont="1" applyFill="1" applyAlignment="1">
      <alignment vertical="center"/>
    </xf>
    <xf numFmtId="49" fontId="8" fillId="0" borderId="0" xfId="0" applyNumberFormat="1" applyFont="1" applyFill="1" applyBorder="1" applyAlignment="1">
      <alignment horizontal="center" vertical="center" wrapText="1"/>
    </xf>
    <xf numFmtId="44" fontId="3" fillId="0" borderId="0" xfId="49" applyFont="1" applyFill="1" applyBorder="1" applyAlignment="1">
      <alignment vertical="center"/>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4" fontId="7" fillId="0" borderId="0" xfId="49" applyFont="1" applyFill="1" applyBorder="1" applyAlignment="1">
      <alignment horizontal="justify" vertical="center" wrapText="1"/>
    </xf>
    <xf numFmtId="44" fontId="7" fillId="0" borderId="0" xfId="49" applyFont="1" applyFill="1" applyBorder="1" applyAlignment="1">
      <alignment vertical="center"/>
    </xf>
    <xf numFmtId="0" fontId="6" fillId="0" borderId="14" xfId="0" applyFont="1" applyFill="1" applyBorder="1" applyAlignment="1">
      <alignment horizontal="center" vertical="center" wrapText="1"/>
    </xf>
    <xf numFmtId="44" fontId="25" fillId="0" borderId="0" xfId="49" applyFont="1" applyFill="1" applyAlignment="1">
      <alignment vertical="center"/>
    </xf>
    <xf numFmtId="44" fontId="2" fillId="0" borderId="0" xfId="49" applyFont="1" applyFill="1" applyAlignment="1">
      <alignment vertical="center"/>
    </xf>
    <xf numFmtId="0" fontId="0" fillId="0" borderId="0" xfId="0" applyFont="1" applyBorder="1" applyAlignment="1">
      <alignment/>
    </xf>
    <xf numFmtId="44" fontId="15" fillId="0" borderId="0" xfId="49"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35" borderId="0" xfId="0" applyFont="1" applyFill="1" applyAlignment="1">
      <alignment vertical="center"/>
    </xf>
    <xf numFmtId="0" fontId="0" fillId="0" borderId="0" xfId="0" applyFont="1" applyBorder="1" applyAlignment="1">
      <alignment vertical="center"/>
    </xf>
    <xf numFmtId="44" fontId="15" fillId="35" borderId="0" xfId="49" applyFont="1" applyFill="1" applyBorder="1" applyAlignment="1">
      <alignment vertical="center"/>
    </xf>
    <xf numFmtId="0" fontId="0" fillId="35" borderId="0" xfId="0" applyFont="1" applyFill="1" applyBorder="1" applyAlignment="1">
      <alignment vertical="center"/>
    </xf>
    <xf numFmtId="44" fontId="14" fillId="0" borderId="0" xfId="49" applyFont="1" applyAlignment="1">
      <alignment vertical="center"/>
    </xf>
    <xf numFmtId="0" fontId="0" fillId="0" borderId="0" xfId="0" applyAlignment="1">
      <alignment vertical="center"/>
    </xf>
    <xf numFmtId="0" fontId="0" fillId="0" borderId="0" xfId="0" applyFont="1" applyAlignment="1">
      <alignment/>
    </xf>
    <xf numFmtId="0" fontId="0" fillId="0" borderId="0" xfId="0" applyFont="1" applyFill="1" applyAlignment="1">
      <alignment/>
    </xf>
    <xf numFmtId="0" fontId="0" fillId="35" borderId="0" xfId="0" applyFont="1" applyFill="1" applyAlignment="1">
      <alignment/>
    </xf>
    <xf numFmtId="0" fontId="14" fillId="0" borderId="29" xfId="0" applyFont="1" applyFill="1" applyBorder="1" applyAlignment="1">
      <alignment horizontal="center" vertical="center"/>
    </xf>
    <xf numFmtId="3" fontId="14" fillId="0" borderId="29"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3" fontId="14" fillId="0" borderId="29" xfId="0" applyNumberFormat="1" applyFont="1" applyBorder="1" applyAlignment="1">
      <alignment horizontal="center" vertical="center"/>
    </xf>
    <xf numFmtId="3" fontId="14" fillId="35" borderId="29" xfId="0" applyNumberFormat="1" applyFont="1" applyFill="1" applyBorder="1" applyAlignment="1">
      <alignment horizontal="center" vertical="center"/>
    </xf>
    <xf numFmtId="168" fontId="6" fillId="35" borderId="29" xfId="0" applyNumberFormat="1" applyFont="1" applyFill="1" applyBorder="1" applyAlignment="1">
      <alignment horizontal="center" vertical="center"/>
    </xf>
    <xf numFmtId="0" fontId="6" fillId="35" borderId="29" xfId="0" applyNumberFormat="1" applyFont="1" applyFill="1" applyBorder="1" applyAlignment="1">
      <alignment horizontal="center" vertical="center"/>
    </xf>
    <xf numFmtId="0" fontId="14" fillId="0" borderId="29" xfId="0" applyFont="1" applyFill="1" applyBorder="1" applyAlignment="1">
      <alignment vertical="center"/>
    </xf>
    <xf numFmtId="44" fontId="0" fillId="0" borderId="0" xfId="0" applyNumberFormat="1" applyFont="1" applyAlignment="1">
      <alignment vertical="center"/>
    </xf>
    <xf numFmtId="49" fontId="6" fillId="0" borderId="10" xfId="0" applyNumberFormat="1" applyFont="1" applyFill="1" applyBorder="1" applyAlignment="1">
      <alignment horizontal="center" vertical="center"/>
    </xf>
    <xf numFmtId="43" fontId="0" fillId="0" borderId="0" xfId="0" applyNumberFormat="1" applyFont="1" applyAlignment="1">
      <alignment vertical="center"/>
    </xf>
    <xf numFmtId="0" fontId="2" fillId="0" borderId="10" xfId="0" applyFont="1" applyFill="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6" fillId="0" borderId="10" xfId="0" applyFont="1" applyFill="1" applyBorder="1" applyAlignment="1">
      <alignment vertical="center"/>
    </xf>
    <xf numFmtId="44" fontId="6" fillId="0" borderId="15" xfId="49" applyFont="1" applyFill="1" applyBorder="1" applyAlignment="1">
      <alignment vertical="center"/>
    </xf>
    <xf numFmtId="10" fontId="6" fillId="0" borderId="10" xfId="53" applyNumberFormat="1" applyFont="1" applyBorder="1" applyAlignment="1">
      <alignment horizontal="center" vertical="center"/>
    </xf>
    <xf numFmtId="41" fontId="6" fillId="0" borderId="15" xfId="49" applyNumberFormat="1" applyFont="1" applyBorder="1" applyAlignment="1">
      <alignment vertical="center"/>
    </xf>
    <xf numFmtId="0" fontId="2" fillId="0" borderId="10" xfId="0" applyFont="1" applyBorder="1" applyAlignment="1">
      <alignment horizontal="center" vertical="center"/>
    </xf>
    <xf numFmtId="10" fontId="6" fillId="0" borderId="10" xfId="0" applyNumberFormat="1" applyFont="1" applyBorder="1" applyAlignment="1">
      <alignment horizontal="center" vertical="center"/>
    </xf>
    <xf numFmtId="4" fontId="2" fillId="0" borderId="10" xfId="0" applyNumberFormat="1" applyFont="1" applyBorder="1" applyAlignment="1">
      <alignment horizontal="right" vertical="center"/>
    </xf>
    <xf numFmtId="0" fontId="0"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6" fillId="0" borderId="10" xfId="0" applyFont="1" applyBorder="1" applyAlignment="1">
      <alignment vertical="center"/>
    </xf>
    <xf numFmtId="171"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0" fontId="6" fillId="0" borderId="0" xfId="0" applyFont="1" applyAlignment="1">
      <alignment vertical="center"/>
    </xf>
    <xf numFmtId="2" fontId="6" fillId="0" borderId="10" xfId="0" applyNumberFormat="1" applyFont="1" applyBorder="1" applyAlignment="1">
      <alignment horizontal="center" vertical="center"/>
    </xf>
    <xf numFmtId="10" fontId="0" fillId="0" borderId="10" xfId="0" applyNumberFormat="1"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left" vertical="center"/>
    </xf>
    <xf numFmtId="165" fontId="15" fillId="0" borderId="15" xfId="49" applyNumberFormat="1" applyFont="1" applyBorder="1" applyAlignment="1">
      <alignment vertical="center"/>
    </xf>
    <xf numFmtId="165" fontId="15" fillId="0" borderId="10" xfId="0" applyNumberFormat="1" applyFont="1" applyBorder="1" applyAlignment="1">
      <alignment vertical="center"/>
    </xf>
    <xf numFmtId="0" fontId="0" fillId="0" borderId="10" xfId="0" applyFont="1" applyBorder="1" applyAlignment="1">
      <alignment horizontal="center"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165" fontId="15" fillId="0" borderId="10" xfId="49" applyNumberFormat="1" applyFont="1" applyBorder="1" applyAlignment="1">
      <alignment vertical="center"/>
    </xf>
    <xf numFmtId="165" fontId="8" fillId="0" borderId="15" xfId="49" applyNumberFormat="1" applyFont="1" applyFill="1" applyBorder="1" applyAlignment="1">
      <alignment vertical="center"/>
    </xf>
    <xf numFmtId="0" fontId="9" fillId="0" borderId="10" xfId="0" applyFont="1" applyBorder="1" applyAlignment="1">
      <alignment horizontal="center" vertical="center"/>
    </xf>
    <xf numFmtId="43" fontId="2" fillId="0" borderId="0" xfId="47" applyFont="1" applyAlignment="1">
      <alignment vertical="center"/>
    </xf>
    <xf numFmtId="0" fontId="10" fillId="0" borderId="0" xfId="0" applyFont="1" applyAlignment="1">
      <alignment vertical="center"/>
    </xf>
    <xf numFmtId="10" fontId="2" fillId="0" borderId="10" xfId="0" applyNumberFormat="1" applyFont="1" applyBorder="1" applyAlignment="1">
      <alignment vertical="center"/>
    </xf>
    <xf numFmtId="43" fontId="3" fillId="0" borderId="0" xfId="47" applyFont="1" applyAlignment="1">
      <alignment vertical="center"/>
    </xf>
    <xf numFmtId="0" fontId="11" fillId="0" borderId="0" xfId="0" applyFont="1" applyAlignment="1">
      <alignment vertical="center"/>
    </xf>
    <xf numFmtId="41" fontId="15" fillId="0" borderId="15" xfId="49" applyNumberFormat="1" applyFont="1" applyBorder="1" applyAlignment="1">
      <alignment vertical="center"/>
    </xf>
    <xf numFmtId="44" fontId="15" fillId="0" borderId="15" xfId="49" applyFont="1" applyBorder="1" applyAlignment="1">
      <alignment vertical="center"/>
    </xf>
    <xf numFmtId="44" fontId="15" fillId="0" borderId="10" xfId="49" applyFont="1" applyBorder="1" applyAlignment="1">
      <alignment vertical="center"/>
    </xf>
    <xf numFmtId="0" fontId="2" fillId="0" borderId="11" xfId="0" applyFont="1" applyBorder="1" applyAlignment="1">
      <alignment vertical="center"/>
    </xf>
    <xf numFmtId="10" fontId="2" fillId="0" borderId="11" xfId="0" applyNumberFormat="1" applyFont="1" applyBorder="1" applyAlignment="1">
      <alignment vertical="center"/>
    </xf>
    <xf numFmtId="0" fontId="2" fillId="0" borderId="11" xfId="0" applyFont="1" applyBorder="1" applyAlignment="1">
      <alignment horizontal="center" vertical="center"/>
    </xf>
    <xf numFmtId="0" fontId="8" fillId="0" borderId="44" xfId="0" applyFont="1" applyBorder="1" applyAlignment="1">
      <alignment horizontal="center" vertical="center" wrapText="1"/>
    </xf>
    <xf numFmtId="44" fontId="0" fillId="0" borderId="0" xfId="0" applyNumberFormat="1" applyFont="1" applyFill="1" applyAlignment="1">
      <alignment vertical="center"/>
    </xf>
    <xf numFmtId="0" fontId="8" fillId="0" borderId="13" xfId="0" applyFont="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Border="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44" fontId="8" fillId="0" borderId="0" xfId="49" applyFont="1" applyFill="1" applyBorder="1" applyAlignment="1">
      <alignment horizontal="justify" vertical="center" wrapText="1"/>
    </xf>
    <xf numFmtId="44" fontId="6" fillId="0" borderId="19" xfId="49" applyNumberFormat="1" applyFont="1" applyFill="1" applyBorder="1" applyAlignment="1">
      <alignment horizontal="justify" vertical="center" wrapText="1"/>
    </xf>
    <xf numFmtId="0" fontId="0" fillId="35" borderId="0" xfId="0" applyFont="1" applyFill="1" applyAlignment="1">
      <alignment/>
    </xf>
    <xf numFmtId="0" fontId="14" fillId="35" borderId="29" xfId="0" applyFont="1" applyFill="1" applyBorder="1" applyAlignment="1">
      <alignment vertical="center"/>
    </xf>
    <xf numFmtId="10" fontId="14" fillId="35" borderId="29" xfId="53" applyNumberFormat="1" applyFont="1" applyFill="1" applyBorder="1" applyAlignment="1">
      <alignment horizontal="center" vertical="center"/>
    </xf>
    <xf numFmtId="0" fontId="14" fillId="35" borderId="29" xfId="0" applyFont="1" applyFill="1" applyBorder="1" applyAlignment="1">
      <alignment vertical="center" wrapText="1"/>
    </xf>
    <xf numFmtId="49" fontId="14" fillId="35" borderId="34" xfId="0" applyNumberFormat="1" applyFont="1" applyFill="1" applyBorder="1" applyAlignment="1">
      <alignment horizontal="center" vertical="center" wrapText="1"/>
    </xf>
    <xf numFmtId="0" fontId="14" fillId="35" borderId="34" xfId="0" applyFont="1" applyFill="1" applyBorder="1" applyAlignment="1">
      <alignment vertical="center" wrapText="1" shrinkToFit="1"/>
    </xf>
    <xf numFmtId="44" fontId="14" fillId="35" borderId="34" xfId="49" applyFont="1" applyFill="1" applyBorder="1" applyAlignment="1">
      <alignment vertical="center"/>
    </xf>
    <xf numFmtId="3" fontId="14" fillId="35" borderId="34" xfId="0" applyNumberFormat="1" applyFont="1" applyFill="1" applyBorder="1" applyAlignment="1">
      <alignment horizontal="center" vertical="center"/>
    </xf>
    <xf numFmtId="0" fontId="14" fillId="35" borderId="34" xfId="0" applyFont="1" applyFill="1" applyBorder="1" applyAlignment="1">
      <alignment horizontal="center" vertical="center"/>
    </xf>
    <xf numFmtId="0" fontId="6" fillId="35" borderId="34" xfId="0" applyNumberFormat="1" applyFont="1" applyFill="1" applyBorder="1" applyAlignment="1">
      <alignment horizontal="center" vertical="center"/>
    </xf>
    <xf numFmtId="44" fontId="6" fillId="35" borderId="10" xfId="49" applyNumberFormat="1" applyFont="1" applyFill="1" applyBorder="1" applyAlignment="1">
      <alignment horizontal="justify" vertical="center" wrapText="1"/>
    </xf>
    <xf numFmtId="0" fontId="6" fillId="35" borderId="29" xfId="0" applyFont="1" applyFill="1" applyBorder="1" applyAlignment="1">
      <alignment horizontal="center" vertical="center" wrapText="1"/>
    </xf>
    <xf numFmtId="49" fontId="6" fillId="35" borderId="29" xfId="0" applyNumberFormat="1" applyFont="1" applyFill="1" applyBorder="1" applyAlignment="1">
      <alignment horizontal="center" vertical="center" wrapText="1"/>
    </xf>
    <xf numFmtId="0" fontId="6" fillId="35" borderId="29" xfId="0" applyFont="1" applyFill="1" applyBorder="1" applyAlignment="1">
      <alignment horizontal="left" vertical="center" wrapText="1"/>
    </xf>
    <xf numFmtId="44" fontId="6" fillId="35" borderId="29" xfId="49" applyFont="1" applyFill="1" applyBorder="1" applyAlignment="1">
      <alignment horizontal="justify" vertical="center" wrapText="1"/>
    </xf>
    <xf numFmtId="10" fontId="6" fillId="35" borderId="29" xfId="53" applyNumberFormat="1" applyFont="1" applyFill="1" applyBorder="1" applyAlignment="1">
      <alignment horizontal="center" vertical="center" wrapText="1"/>
    </xf>
    <xf numFmtId="44" fontId="6" fillId="35" borderId="29" xfId="49" applyNumberFormat="1" applyFont="1" applyFill="1" applyBorder="1" applyAlignment="1">
      <alignment horizontal="justify" vertical="center" wrapText="1"/>
    </xf>
    <xf numFmtId="10" fontId="6" fillId="35" borderId="29" xfId="0" applyNumberFormat="1" applyFont="1" applyFill="1" applyBorder="1" applyAlignment="1">
      <alignment horizontal="center" vertical="center" wrapText="1"/>
    </xf>
    <xf numFmtId="166" fontId="6" fillId="35" borderId="29" xfId="0" applyNumberFormat="1" applyFont="1" applyFill="1" applyBorder="1" applyAlignment="1">
      <alignment horizontal="center" vertical="center" wrapText="1"/>
    </xf>
    <xf numFmtId="0" fontId="6" fillId="35" borderId="29" xfId="0" applyNumberFormat="1" applyFont="1" applyFill="1" applyBorder="1" applyAlignment="1">
      <alignment horizontal="center" vertical="center" wrapText="1"/>
    </xf>
    <xf numFmtId="10" fontId="6" fillId="35" borderId="29" xfId="53" applyNumberFormat="1" applyFont="1" applyFill="1" applyBorder="1" applyAlignment="1">
      <alignment horizontal="center" vertical="center"/>
    </xf>
    <xf numFmtId="3" fontId="6" fillId="35" borderId="29" xfId="0" applyNumberFormat="1" applyFont="1" applyFill="1" applyBorder="1" applyAlignment="1">
      <alignment horizontal="center" vertical="center" wrapText="1"/>
    </xf>
    <xf numFmtId="169" fontId="6" fillId="35" borderId="29" xfId="0" applyNumberFormat="1" applyFont="1" applyFill="1" applyBorder="1" applyAlignment="1">
      <alignment horizontal="center" vertical="center" wrapText="1"/>
    </xf>
    <xf numFmtId="41" fontId="6" fillId="35" borderId="29"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6" fillId="0" borderId="14" xfId="0" applyFont="1" applyBorder="1" applyAlignment="1">
      <alignment wrapText="1"/>
    </xf>
    <xf numFmtId="0" fontId="14" fillId="0" borderId="0" xfId="0" applyFont="1" applyFill="1" applyBorder="1" applyAlignment="1">
      <alignment horizontal="left" vertical="center"/>
    </xf>
    <xf numFmtId="0" fontId="14" fillId="0" borderId="15" xfId="0" applyFont="1" applyFill="1" applyBorder="1" applyAlignment="1">
      <alignment horizontal="left" vertical="center" wrapText="1"/>
    </xf>
    <xf numFmtId="0" fontId="19" fillId="0" borderId="0" xfId="0" applyFont="1" applyBorder="1" applyAlignment="1">
      <alignment/>
    </xf>
    <xf numFmtId="44" fontId="27" fillId="0" borderId="0" xfId="49" applyFont="1" applyBorder="1" applyAlignment="1">
      <alignment horizontal="center" vertical="center"/>
    </xf>
    <xf numFmtId="44" fontId="27" fillId="35" borderId="0" xfId="49" applyFont="1" applyFill="1" applyBorder="1" applyAlignment="1">
      <alignment horizontal="center" vertical="center"/>
    </xf>
    <xf numFmtId="44" fontId="18" fillId="0" borderId="0" xfId="0" applyNumberFormat="1" applyFont="1" applyFill="1" applyBorder="1" applyAlignment="1">
      <alignment/>
    </xf>
    <xf numFmtId="4" fontId="19" fillId="0" borderId="0" xfId="0" applyNumberFormat="1" applyFont="1" applyAlignment="1">
      <alignment horizontal="right"/>
    </xf>
    <xf numFmtId="4" fontId="19" fillId="34" borderId="0" xfId="49" applyNumberFormat="1" applyFont="1" applyFill="1" applyAlignment="1">
      <alignment horizontal="right"/>
    </xf>
    <xf numFmtId="4" fontId="19" fillId="0" borderId="0" xfId="49" applyNumberFormat="1" applyFont="1" applyFill="1" applyAlignment="1">
      <alignment horizontal="right"/>
    </xf>
    <xf numFmtId="4" fontId="19" fillId="35" borderId="0" xfId="49" applyNumberFormat="1" applyFont="1" applyFill="1" applyAlignment="1">
      <alignment horizontal="right"/>
    </xf>
    <xf numFmtId="4" fontId="19" fillId="35" borderId="0" xfId="0" applyNumberFormat="1" applyFont="1" applyFill="1" applyAlignment="1">
      <alignment horizontal="right"/>
    </xf>
    <xf numFmtId="4" fontId="18" fillId="0" borderId="0" xfId="0" applyNumberFormat="1" applyFont="1" applyFill="1" applyBorder="1" applyAlignment="1">
      <alignment horizontal="right"/>
    </xf>
    <xf numFmtId="4" fontId="19" fillId="0" borderId="0" xfId="0" applyNumberFormat="1" applyFont="1" applyAlignment="1">
      <alignment horizontal="right" vertical="center"/>
    </xf>
    <xf numFmtId="44" fontId="15" fillId="36" borderId="0" xfId="49" applyFont="1" applyFill="1" applyAlignment="1">
      <alignment vertical="center"/>
    </xf>
    <xf numFmtId="44" fontId="19" fillId="0" borderId="0" xfId="0" applyNumberFormat="1" applyFont="1" applyAlignment="1">
      <alignment/>
    </xf>
    <xf numFmtId="44" fontId="6" fillId="0" borderId="0" xfId="0" applyNumberFormat="1" applyFont="1" applyFill="1" applyBorder="1" applyAlignment="1">
      <alignment/>
    </xf>
    <xf numFmtId="0" fontId="14" fillId="0" borderId="0" xfId="0" applyFont="1" applyAlignment="1">
      <alignment vertical="center"/>
    </xf>
    <xf numFmtId="0" fontId="14" fillId="0" borderId="0" xfId="0" applyFont="1" applyFill="1" applyAlignment="1">
      <alignment vertical="center"/>
    </xf>
    <xf numFmtId="44" fontId="14" fillId="0" borderId="0" xfId="49" applyFont="1" applyAlignment="1">
      <alignment horizontal="left" vertical="center"/>
    </xf>
    <xf numFmtId="44" fontId="14" fillId="0" borderId="0" xfId="49" applyFont="1" applyFill="1" applyAlignment="1">
      <alignment horizontal="left" vertical="center"/>
    </xf>
    <xf numFmtId="0" fontId="14" fillId="0" borderId="0" xfId="0" applyFont="1" applyBorder="1" applyAlignment="1">
      <alignment horizontal="left" vertical="center"/>
    </xf>
    <xf numFmtId="44" fontId="14" fillId="35" borderId="0" xfId="49" applyFont="1" applyFill="1" applyBorder="1" applyAlignment="1">
      <alignment vertical="center"/>
    </xf>
    <xf numFmtId="44" fontId="28" fillId="35" borderId="0" xfId="49" applyFont="1" applyFill="1" applyBorder="1" applyAlignment="1">
      <alignment vertical="center"/>
    </xf>
    <xf numFmtId="0" fontId="6" fillId="0" borderId="0" xfId="0" applyFont="1" applyFill="1" applyBorder="1" applyAlignment="1">
      <alignment/>
    </xf>
    <xf numFmtId="0" fontId="6" fillId="35" borderId="0" xfId="0" applyFont="1" applyFill="1" applyAlignment="1">
      <alignment vertical="center"/>
    </xf>
    <xf numFmtId="44" fontId="14" fillId="0" borderId="0" xfId="49" applyFont="1" applyAlignment="1">
      <alignment/>
    </xf>
    <xf numFmtId="0" fontId="6" fillId="0" borderId="0" xfId="0" applyFont="1" applyAlignment="1">
      <alignment/>
    </xf>
    <xf numFmtId="0" fontId="6" fillId="0" borderId="0" xfId="0" applyFont="1" applyFill="1" applyAlignment="1">
      <alignment/>
    </xf>
    <xf numFmtId="44" fontId="14" fillId="35" borderId="0" xfId="49" applyFont="1" applyFill="1" applyAlignment="1">
      <alignment/>
    </xf>
    <xf numFmtId="0" fontId="6" fillId="35" borderId="0" xfId="0" applyFont="1" applyFill="1" applyAlignment="1">
      <alignment/>
    </xf>
    <xf numFmtId="44" fontId="6" fillId="0" borderId="0" xfId="49" applyFont="1" applyBorder="1" applyAlignment="1">
      <alignment vertical="center"/>
    </xf>
    <xf numFmtId="44" fontId="6" fillId="0" borderId="0" xfId="49" applyFont="1" applyAlignment="1">
      <alignment/>
    </xf>
    <xf numFmtId="44" fontId="14" fillId="0" borderId="0" xfId="49" applyFont="1" applyBorder="1" applyAlignment="1">
      <alignment vertical="center"/>
    </xf>
    <xf numFmtId="0" fontId="6" fillId="35" borderId="0" xfId="0" applyFont="1" applyFill="1" applyBorder="1" applyAlignment="1">
      <alignment vertical="center"/>
    </xf>
    <xf numFmtId="44" fontId="6" fillId="0" borderId="0" xfId="0" applyNumberFormat="1" applyFont="1" applyBorder="1" applyAlignment="1">
      <alignment/>
    </xf>
    <xf numFmtId="0" fontId="14" fillId="0" borderId="35" xfId="0" applyFont="1" applyFill="1" applyBorder="1" applyAlignment="1">
      <alignment horizontal="left" vertical="center" wrapText="1"/>
    </xf>
    <xf numFmtId="44" fontId="27" fillId="0" borderId="0" xfId="49" applyFont="1" applyFill="1" applyBorder="1" applyAlignment="1">
      <alignment horizontal="center" vertical="center"/>
    </xf>
    <xf numFmtId="44" fontId="14" fillId="0" borderId="0" xfId="49"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14" fillId="0" borderId="35" xfId="0" applyFont="1" applyFill="1" applyBorder="1" applyAlignment="1">
      <alignment horizontal="left" vertical="center" wrapText="1" shrinkToFit="1"/>
    </xf>
    <xf numFmtId="44" fontId="15" fillId="0" borderId="0" xfId="49" applyFont="1" applyFill="1" applyAlignment="1">
      <alignment/>
    </xf>
    <xf numFmtId="44" fontId="14" fillId="0" borderId="0" xfId="49" applyFont="1" applyFill="1" applyAlignment="1">
      <alignment/>
    </xf>
    <xf numFmtId="4" fontId="19" fillId="0" borderId="0" xfId="0" applyNumberFormat="1" applyFont="1" applyFill="1" applyAlignment="1">
      <alignment horizontal="right"/>
    </xf>
    <xf numFmtId="0" fontId="0" fillId="0" borderId="0" xfId="0" applyFont="1" applyFill="1" applyAlignment="1">
      <alignment/>
    </xf>
    <xf numFmtId="44" fontId="15" fillId="0" borderId="0" xfId="49" applyFont="1" applyFill="1" applyBorder="1" applyAlignment="1">
      <alignment horizontal="center" vertical="center"/>
    </xf>
    <xf numFmtId="49" fontId="14" fillId="0" borderId="34" xfId="0" applyNumberFormat="1" applyFont="1" applyFill="1" applyBorder="1" applyAlignment="1">
      <alignment horizontal="center" vertical="center" wrapText="1"/>
    </xf>
    <xf numFmtId="0" fontId="14" fillId="0" borderId="34" xfId="0" applyFont="1" applyFill="1" applyBorder="1" applyAlignment="1">
      <alignment vertical="center" wrapText="1" shrinkToFit="1"/>
    </xf>
    <xf numFmtId="44" fontId="14" fillId="0" borderId="34" xfId="49" applyFont="1" applyFill="1" applyBorder="1" applyAlignment="1">
      <alignment vertical="center"/>
    </xf>
    <xf numFmtId="3" fontId="14" fillId="0" borderId="34" xfId="0" applyNumberFormat="1" applyFont="1" applyFill="1" applyBorder="1" applyAlignment="1">
      <alignment horizontal="center" vertical="center"/>
    </xf>
    <xf numFmtId="0" fontId="14" fillId="0" borderId="34" xfId="0" applyFont="1" applyFill="1" applyBorder="1" applyAlignment="1">
      <alignment horizontal="center" vertical="center"/>
    </xf>
    <xf numFmtId="0" fontId="6" fillId="0" borderId="34" xfId="0" applyNumberFormat="1" applyFont="1" applyFill="1" applyBorder="1" applyAlignment="1">
      <alignment horizontal="center" vertical="center"/>
    </xf>
    <xf numFmtId="10" fontId="6" fillId="0" borderId="29" xfId="53" applyNumberFormat="1" applyFont="1" applyFill="1" applyBorder="1" applyAlignment="1">
      <alignment horizontal="center" vertical="center" wrapText="1"/>
    </xf>
    <xf numFmtId="166" fontId="6" fillId="0" borderId="29"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44" fontId="15" fillId="0" borderId="0" xfId="49" applyFont="1" applyFill="1" applyAlignment="1">
      <alignment vertical="center"/>
    </xf>
    <xf numFmtId="44" fontId="20" fillId="0" borderId="0" xfId="49" applyFont="1" applyFill="1" applyAlignment="1">
      <alignment vertical="center"/>
    </xf>
    <xf numFmtId="44" fontId="14" fillId="0" borderId="0" xfId="49" applyFont="1" applyFill="1" applyAlignment="1">
      <alignment vertical="center"/>
    </xf>
    <xf numFmtId="0" fontId="6" fillId="0" borderId="17" xfId="0" applyFont="1" applyBorder="1" applyAlignment="1">
      <alignment horizontal="center" vertical="center" wrapText="1"/>
    </xf>
    <xf numFmtId="0" fontId="2" fillId="0" borderId="12" xfId="0" applyFont="1" applyBorder="1" applyAlignment="1">
      <alignment horizontal="center"/>
    </xf>
    <xf numFmtId="0" fontId="2" fillId="0" borderId="21" xfId="0" applyFont="1" applyBorder="1" applyAlignment="1">
      <alignment horizontal="center"/>
    </xf>
    <xf numFmtId="0" fontId="2" fillId="0" borderId="21" xfId="0" applyFont="1" applyBorder="1" applyAlignment="1">
      <alignment horizontal="center"/>
    </xf>
    <xf numFmtId="49" fontId="6" fillId="0" borderId="35" xfId="0" applyNumberFormat="1"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5" xfId="0" applyFont="1" applyBorder="1" applyAlignment="1">
      <alignment horizontal="left" vertical="center" wrapText="1"/>
    </xf>
    <xf numFmtId="44" fontId="6" fillId="0" borderId="35" xfId="49" applyFont="1" applyFill="1" applyBorder="1" applyAlignment="1">
      <alignment horizontal="justify" vertical="center" wrapText="1"/>
    </xf>
    <xf numFmtId="10" fontId="6" fillId="0" borderId="35" xfId="53" applyNumberFormat="1" applyFont="1" applyFill="1" applyBorder="1" applyAlignment="1">
      <alignment horizontal="center" vertical="center"/>
    </xf>
    <xf numFmtId="44" fontId="6" fillId="0" borderId="35" xfId="49" applyNumberFormat="1" applyFont="1" applyFill="1" applyBorder="1" applyAlignment="1">
      <alignment horizontal="justify" vertical="center" wrapText="1"/>
    </xf>
    <xf numFmtId="0" fontId="6" fillId="0" borderId="35" xfId="0" applyFont="1" applyBorder="1" applyAlignment="1">
      <alignment horizontal="center" vertical="center" wrapText="1"/>
    </xf>
    <xf numFmtId="3" fontId="6" fillId="0" borderId="35" xfId="0" applyNumberFormat="1" applyFont="1" applyBorder="1" applyAlignment="1">
      <alignment horizontal="center" vertical="center"/>
    </xf>
    <xf numFmtId="10" fontId="6" fillId="0" borderId="35" xfId="0" applyNumberFormat="1" applyFont="1" applyFill="1" applyBorder="1" applyAlignment="1">
      <alignment horizontal="center" vertical="center" wrapText="1"/>
    </xf>
    <xf numFmtId="41" fontId="6" fillId="0" borderId="35" xfId="0" applyNumberFormat="1" applyFont="1" applyFill="1" applyBorder="1" applyAlignment="1">
      <alignment horizontal="center" vertical="center" wrapText="1"/>
    </xf>
    <xf numFmtId="0" fontId="6" fillId="0" borderId="35" xfId="0" applyFont="1" applyFill="1" applyBorder="1" applyAlignment="1">
      <alignment horizontal="left" vertical="center" wrapText="1"/>
    </xf>
    <xf numFmtId="0" fontId="6" fillId="0" borderId="45" xfId="0" applyFont="1" applyBorder="1" applyAlignment="1">
      <alignment horizontal="center"/>
    </xf>
    <xf numFmtId="0" fontId="8" fillId="0" borderId="45" xfId="0" applyFont="1" applyBorder="1" applyAlignment="1">
      <alignment vertical="center"/>
    </xf>
    <xf numFmtId="49" fontId="6" fillId="0" borderId="45" xfId="0" applyNumberFormat="1" applyFont="1" applyBorder="1" applyAlignment="1">
      <alignment horizontal="center"/>
    </xf>
    <xf numFmtId="0" fontId="6" fillId="0" borderId="45" xfId="0" applyFont="1" applyBorder="1" applyAlignment="1">
      <alignment horizontal="left"/>
    </xf>
    <xf numFmtId="167" fontId="6" fillId="0" borderId="45" xfId="49" applyNumberFormat="1" applyFont="1" applyBorder="1" applyAlignment="1">
      <alignment/>
    </xf>
    <xf numFmtId="10" fontId="6" fillId="0" borderId="45" xfId="53" applyNumberFormat="1" applyFont="1" applyBorder="1" applyAlignment="1">
      <alignment horizontal="center"/>
    </xf>
    <xf numFmtId="0" fontId="6" fillId="0" borderId="45" xfId="0" applyFont="1" applyBorder="1" applyAlignment="1">
      <alignment/>
    </xf>
    <xf numFmtId="4" fontId="6" fillId="0" borderId="45" xfId="0" applyNumberFormat="1" applyFont="1" applyBorder="1" applyAlignment="1">
      <alignment horizontal="center"/>
    </xf>
    <xf numFmtId="10" fontId="6" fillId="0" borderId="45" xfId="0" applyNumberFormat="1" applyFont="1" applyBorder="1" applyAlignment="1">
      <alignment horizontal="center"/>
    </xf>
    <xf numFmtId="4" fontId="6" fillId="0" borderId="45" xfId="0" applyNumberFormat="1" applyFont="1" applyBorder="1" applyAlignment="1">
      <alignment horizontal="right"/>
    </xf>
    <xf numFmtId="168" fontId="6" fillId="0" borderId="45" xfId="47" applyNumberFormat="1" applyFont="1" applyBorder="1" applyAlignment="1">
      <alignment horizontal="center"/>
    </xf>
    <xf numFmtId="49" fontId="14" fillId="0" borderId="35" xfId="0" applyNumberFormat="1"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5" xfId="0" applyFont="1" applyBorder="1" applyAlignment="1">
      <alignment horizontal="left" vertical="center" wrapText="1"/>
    </xf>
    <xf numFmtId="44" fontId="14" fillId="0" borderId="35" xfId="49" applyFont="1" applyFill="1" applyBorder="1" applyAlignment="1">
      <alignment horizontal="justify" vertical="center" wrapText="1"/>
    </xf>
    <xf numFmtId="10" fontId="14" fillId="0" borderId="35" xfId="53" applyNumberFormat="1" applyFont="1" applyFill="1" applyBorder="1" applyAlignment="1">
      <alignment horizontal="center" vertical="center" wrapText="1"/>
    </xf>
    <xf numFmtId="3" fontId="14" fillId="0" borderId="35" xfId="0" applyNumberFormat="1" applyFont="1" applyBorder="1" applyAlignment="1">
      <alignment horizontal="center" vertical="center"/>
    </xf>
    <xf numFmtId="10" fontId="14" fillId="0" borderId="35" xfId="0" applyNumberFormat="1" applyFont="1" applyFill="1" applyBorder="1" applyAlignment="1">
      <alignment horizontal="center" vertical="center" wrapText="1"/>
    </xf>
    <xf numFmtId="3" fontId="14" fillId="0" borderId="35" xfId="0" applyNumberFormat="1" applyFont="1" applyFill="1" applyBorder="1" applyAlignment="1">
      <alignment horizontal="center" vertical="center" wrapText="1"/>
    </xf>
    <xf numFmtId="0" fontId="6" fillId="0" borderId="46" xfId="0" applyFont="1" applyFill="1" applyBorder="1" applyAlignment="1">
      <alignment horizontal="center" vertical="center"/>
    </xf>
    <xf numFmtId="0" fontId="14" fillId="0" borderId="46" xfId="0" applyFont="1" applyFill="1" applyBorder="1" applyAlignment="1">
      <alignment horizontal="center" vertical="center" wrapText="1"/>
    </xf>
    <xf numFmtId="49" fontId="14" fillId="0" borderId="46" xfId="0" applyNumberFormat="1" applyFont="1" applyFill="1" applyBorder="1" applyAlignment="1">
      <alignment horizontal="center" vertical="center" wrapText="1"/>
    </xf>
    <xf numFmtId="0" fontId="12" fillId="0" borderId="46" xfId="0" applyFont="1" applyFill="1" applyBorder="1" applyAlignment="1">
      <alignment horizontal="left" vertical="center" wrapText="1"/>
    </xf>
    <xf numFmtId="44" fontId="14" fillId="0" borderId="46" xfId="49" applyFont="1" applyFill="1" applyBorder="1" applyAlignment="1">
      <alignment horizontal="justify" vertical="center" wrapText="1"/>
    </xf>
    <xf numFmtId="10" fontId="14" fillId="0" borderId="46" xfId="53" applyNumberFormat="1" applyFont="1" applyFill="1" applyBorder="1" applyAlignment="1">
      <alignment horizontal="center" vertical="center" wrapText="1"/>
    </xf>
    <xf numFmtId="44" fontId="6" fillId="0" borderId="46" xfId="49" applyFont="1" applyFill="1" applyBorder="1" applyAlignment="1">
      <alignment horizontal="justify" vertical="center" wrapText="1"/>
    </xf>
    <xf numFmtId="44" fontId="6" fillId="0" borderId="46" xfId="49" applyFont="1" applyFill="1" applyBorder="1" applyAlignment="1">
      <alignment horizontal="center" vertical="center" wrapText="1"/>
    </xf>
    <xf numFmtId="0" fontId="6" fillId="0" borderId="46" xfId="0" applyFont="1" applyFill="1" applyBorder="1" applyAlignment="1">
      <alignment horizontal="center" vertical="center" wrapText="1"/>
    </xf>
    <xf numFmtId="4" fontId="6" fillId="0" borderId="46" xfId="0" applyNumberFormat="1" applyFont="1" applyFill="1" applyBorder="1" applyAlignment="1">
      <alignment horizontal="center" vertical="center" wrapText="1"/>
    </xf>
    <xf numFmtId="10" fontId="14" fillId="0" borderId="46" xfId="0" applyNumberFormat="1" applyFont="1" applyFill="1" applyBorder="1" applyAlignment="1">
      <alignment horizontal="center" vertical="center" wrapText="1"/>
    </xf>
    <xf numFmtId="4" fontId="6" fillId="0" borderId="46" xfId="0" applyNumberFormat="1" applyFont="1" applyFill="1" applyBorder="1" applyAlignment="1">
      <alignment horizontal="right" vertical="center" wrapText="1"/>
    </xf>
    <xf numFmtId="41" fontId="6" fillId="0" borderId="46" xfId="0" applyNumberFormat="1" applyFont="1" applyFill="1" applyBorder="1" applyAlignment="1">
      <alignment horizontal="center" vertical="center" wrapText="1"/>
    </xf>
    <xf numFmtId="0" fontId="8" fillId="0" borderId="47" xfId="0" applyFont="1" applyBorder="1" applyAlignment="1">
      <alignment vertical="center"/>
    </xf>
    <xf numFmtId="0" fontId="8" fillId="0" borderId="48" xfId="0" applyFont="1" applyBorder="1" applyAlignment="1">
      <alignment vertical="center"/>
    </xf>
    <xf numFmtId="44" fontId="14" fillId="0" borderId="35" xfId="49" applyFont="1" applyFill="1" applyBorder="1" applyAlignment="1">
      <alignment horizontal="center" vertical="center" wrapText="1"/>
    </xf>
    <xf numFmtId="0" fontId="6" fillId="0" borderId="17" xfId="0" applyFont="1" applyBorder="1" applyAlignment="1">
      <alignment horizontal="justify" vertical="center" wrapText="1"/>
    </xf>
    <xf numFmtId="49" fontId="6" fillId="0" borderId="17" xfId="0" applyNumberFormat="1" applyFont="1" applyBorder="1" applyAlignment="1">
      <alignment horizontal="justify" vertical="center" wrapText="1"/>
    </xf>
    <xf numFmtId="0" fontId="6" fillId="0" borderId="17" xfId="0" applyFont="1" applyBorder="1" applyAlignment="1">
      <alignment horizontal="left" vertical="center" wrapText="1"/>
    </xf>
    <xf numFmtId="1" fontId="6" fillId="0" borderId="29" xfId="0" applyNumberFormat="1" applyFont="1" applyFill="1" applyBorder="1" applyAlignment="1">
      <alignment horizontal="center" vertical="center" wrapText="1"/>
    </xf>
    <xf numFmtId="1" fontId="6" fillId="35" borderId="29" xfId="0" applyNumberFormat="1" applyFont="1" applyFill="1" applyBorder="1" applyAlignment="1">
      <alignment horizontal="center" vertical="center" wrapText="1"/>
    </xf>
    <xf numFmtId="0" fontId="6" fillId="0" borderId="45" xfId="0" applyFont="1" applyBorder="1" applyAlignment="1">
      <alignment/>
    </xf>
    <xf numFmtId="0" fontId="9" fillId="0" borderId="45" xfId="0" applyFont="1" applyBorder="1" applyAlignment="1">
      <alignment horizontal="center"/>
    </xf>
    <xf numFmtId="41" fontId="6" fillId="0" borderId="45" xfId="0" applyNumberFormat="1" applyFont="1" applyBorder="1" applyAlignment="1">
      <alignment horizontal="center"/>
    </xf>
    <xf numFmtId="41" fontId="6" fillId="0" borderId="45" xfId="0" applyNumberFormat="1" applyFont="1" applyBorder="1" applyAlignment="1">
      <alignment horizontal="right"/>
    </xf>
    <xf numFmtId="0" fontId="6" fillId="0" borderId="35" xfId="0" applyFont="1" applyBorder="1" applyAlignment="1">
      <alignment horizontal="center"/>
    </xf>
    <xf numFmtId="49" fontId="6" fillId="0" borderId="35" xfId="0" applyNumberFormat="1" applyFont="1" applyBorder="1" applyAlignment="1">
      <alignment horizontal="center"/>
    </xf>
    <xf numFmtId="0" fontId="6" fillId="0" borderId="35" xfId="0" applyFont="1" applyBorder="1" applyAlignment="1">
      <alignment/>
    </xf>
    <xf numFmtId="167" fontId="6" fillId="0" borderId="35" xfId="49" applyNumberFormat="1" applyFont="1" applyBorder="1" applyAlignment="1">
      <alignment/>
    </xf>
    <xf numFmtId="10" fontId="6" fillId="0" borderId="35" xfId="53" applyNumberFormat="1" applyFont="1" applyBorder="1" applyAlignment="1">
      <alignment horizontal="center"/>
    </xf>
    <xf numFmtId="0" fontId="6" fillId="0" borderId="35" xfId="0" applyFont="1" applyBorder="1" applyAlignment="1">
      <alignment/>
    </xf>
    <xf numFmtId="0" fontId="9" fillId="0" borderId="35" xfId="0" applyFont="1" applyBorder="1" applyAlignment="1">
      <alignment horizontal="center"/>
    </xf>
    <xf numFmtId="41" fontId="6" fillId="0" borderId="35" xfId="0" applyNumberFormat="1" applyFont="1" applyBorder="1" applyAlignment="1">
      <alignment horizontal="center"/>
    </xf>
    <xf numFmtId="10" fontId="6" fillId="0" borderId="35" xfId="0" applyNumberFormat="1" applyFont="1" applyBorder="1" applyAlignment="1">
      <alignment horizontal="center"/>
    </xf>
    <xf numFmtId="41" fontId="6" fillId="0" borderId="35" xfId="0" applyNumberFormat="1" applyFont="1" applyBorder="1" applyAlignment="1">
      <alignment horizontal="right"/>
    </xf>
    <xf numFmtId="0" fontId="6" fillId="0" borderId="35" xfId="0" applyFont="1" applyFill="1" applyBorder="1" applyAlignment="1">
      <alignment horizontal="center" vertical="center"/>
    </xf>
    <xf numFmtId="49" fontId="6" fillId="0" borderId="35" xfId="0" applyNumberFormat="1" applyFont="1" applyFill="1" applyBorder="1" applyAlignment="1">
      <alignment horizontal="center" vertical="center"/>
    </xf>
    <xf numFmtId="0" fontId="12" fillId="0" borderId="35" xfId="0" applyFont="1" applyFill="1" applyBorder="1" applyAlignment="1">
      <alignment vertical="center" wrapText="1"/>
    </xf>
    <xf numFmtId="170" fontId="12" fillId="0" borderId="35" xfId="0" applyNumberFormat="1" applyFont="1" applyFill="1" applyBorder="1" applyAlignment="1">
      <alignment horizontal="justify" vertical="center" wrapText="1"/>
    </xf>
    <xf numFmtId="10" fontId="6" fillId="0" borderId="35" xfId="53" applyNumberFormat="1" applyFont="1" applyFill="1" applyBorder="1" applyAlignment="1">
      <alignment horizontal="center" vertical="center" wrapText="1"/>
    </xf>
    <xf numFmtId="2" fontId="6" fillId="0" borderId="35"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xf>
    <xf numFmtId="0" fontId="2" fillId="0" borderId="46" xfId="0" applyFont="1" applyBorder="1" applyAlignment="1">
      <alignment/>
    </xf>
    <xf numFmtId="0" fontId="2" fillId="0" borderId="46" xfId="0" applyFont="1" applyBorder="1" applyAlignment="1">
      <alignment/>
    </xf>
    <xf numFmtId="10" fontId="2" fillId="0" borderId="46" xfId="0" applyNumberFormat="1" applyFont="1" applyBorder="1" applyAlignment="1">
      <alignment/>
    </xf>
    <xf numFmtId="0" fontId="6" fillId="0" borderId="46" xfId="0" applyFont="1" applyBorder="1" applyAlignment="1">
      <alignment/>
    </xf>
    <xf numFmtId="0" fontId="2" fillId="0" borderId="46" xfId="0" applyFont="1" applyBorder="1" applyAlignment="1">
      <alignment horizontal="center"/>
    </xf>
    <xf numFmtId="168" fontId="6" fillId="0" borderId="45" xfId="0" applyNumberFormat="1" applyFont="1" applyBorder="1" applyAlignment="1">
      <alignment horizontal="center"/>
    </xf>
    <xf numFmtId="0" fontId="12" fillId="0" borderId="35" xfId="0" applyFont="1" applyFill="1" applyBorder="1" applyAlignment="1">
      <alignment horizontal="left" vertical="center" wrapText="1"/>
    </xf>
    <xf numFmtId="3" fontId="6" fillId="0" borderId="35" xfId="0" applyNumberFormat="1" applyFont="1" applyFill="1" applyBorder="1" applyAlignment="1">
      <alignment horizontal="center" vertical="center" wrapText="1"/>
    </xf>
    <xf numFmtId="0" fontId="14" fillId="0" borderId="35" xfId="0" applyNumberFormat="1" applyFont="1" applyFill="1" applyBorder="1" applyAlignment="1">
      <alignment horizontal="center" vertical="center" wrapText="1"/>
    </xf>
    <xf numFmtId="41" fontId="14" fillId="0" borderId="35" xfId="0" applyNumberFormat="1" applyFont="1" applyFill="1" applyBorder="1" applyAlignment="1">
      <alignment horizontal="center" vertical="center" wrapText="1"/>
    </xf>
    <xf numFmtId="0" fontId="23" fillId="0" borderId="35" xfId="0" applyFont="1" applyFill="1" applyBorder="1" applyAlignment="1">
      <alignment horizontal="left" vertical="center"/>
    </xf>
    <xf numFmtId="0" fontId="23" fillId="0" borderId="35" xfId="0" applyFont="1" applyFill="1" applyBorder="1" applyAlignment="1">
      <alignment horizontal="left" vertical="center" wrapText="1"/>
    </xf>
    <xf numFmtId="0" fontId="12" fillId="0" borderId="46" xfId="0"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0" fontId="12" fillId="0" borderId="46" xfId="0" applyFont="1" applyBorder="1" applyAlignment="1">
      <alignment horizontal="left" vertical="center" wrapText="1"/>
    </xf>
    <xf numFmtId="170" fontId="12" fillId="0" borderId="46" xfId="0" applyNumberFormat="1" applyFont="1" applyBorder="1" applyAlignment="1">
      <alignment horizontal="justify" vertical="center" wrapText="1"/>
    </xf>
    <xf numFmtId="10" fontId="6" fillId="0" borderId="46" xfId="53" applyNumberFormat="1" applyFont="1" applyFill="1" applyBorder="1" applyAlignment="1">
      <alignment horizontal="center" vertical="center" wrapText="1"/>
    </xf>
    <xf numFmtId="2" fontId="6" fillId="0" borderId="46" xfId="0" applyNumberFormat="1" applyFont="1" applyFill="1" applyBorder="1" applyAlignment="1">
      <alignment horizontal="center" vertical="center" wrapText="1"/>
    </xf>
    <xf numFmtId="10" fontId="6" fillId="0" borderId="46" xfId="0" applyNumberFormat="1" applyFont="1" applyFill="1" applyBorder="1" applyAlignment="1">
      <alignment horizontal="center" vertical="center" wrapText="1"/>
    </xf>
    <xf numFmtId="0" fontId="8" fillId="0" borderId="49" xfId="0" applyFont="1" applyBorder="1" applyAlignment="1">
      <alignment vertical="center"/>
    </xf>
    <xf numFmtId="0" fontId="12" fillId="0" borderId="35" xfId="0" applyFont="1" applyBorder="1" applyAlignment="1">
      <alignment horizontal="left" vertical="center" wrapText="1"/>
    </xf>
    <xf numFmtId="44" fontId="6" fillId="0" borderId="35" xfId="49" applyFont="1" applyFill="1" applyBorder="1" applyAlignment="1">
      <alignment vertical="center"/>
    </xf>
    <xf numFmtId="4" fontId="6" fillId="0" borderId="35" xfId="0" applyNumberFormat="1" applyFont="1" applyFill="1" applyBorder="1" applyAlignment="1">
      <alignment horizontal="right" vertical="center"/>
    </xf>
    <xf numFmtId="10" fontId="6" fillId="0" borderId="35" xfId="0" applyNumberFormat="1" applyFont="1" applyFill="1" applyBorder="1" applyAlignment="1">
      <alignment horizontal="center" vertical="center"/>
    </xf>
    <xf numFmtId="3" fontId="6" fillId="0" borderId="46"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Fill="1" applyBorder="1" applyAlignment="1">
      <alignment vertical="center" wrapText="1"/>
    </xf>
    <xf numFmtId="44" fontId="6" fillId="0" borderId="12" xfId="49" applyFont="1" applyFill="1" applyBorder="1" applyAlignment="1">
      <alignment vertical="center"/>
    </xf>
    <xf numFmtId="44" fontId="8" fillId="0" borderId="12" xfId="49" applyFont="1" applyFill="1" applyBorder="1" applyAlignment="1">
      <alignment vertical="center"/>
    </xf>
    <xf numFmtId="44" fontId="6" fillId="0" borderId="11" xfId="49" applyFont="1" applyFill="1" applyBorder="1" applyAlignment="1">
      <alignment vertical="center"/>
    </xf>
    <xf numFmtId="171" fontId="6" fillId="0" borderId="11" xfId="0" applyNumberFormat="1" applyFont="1" applyFill="1" applyBorder="1" applyAlignment="1">
      <alignment horizontal="center" vertical="center"/>
    </xf>
    <xf numFmtId="10" fontId="6" fillId="0" borderId="11"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6" fillId="0" borderId="35" xfId="0" applyFont="1" applyFill="1" applyBorder="1" applyAlignment="1">
      <alignment vertical="center" wrapText="1"/>
    </xf>
    <xf numFmtId="44" fontId="8" fillId="0" borderId="35" xfId="49" applyFont="1" applyFill="1" applyBorder="1" applyAlignment="1">
      <alignment vertical="center"/>
    </xf>
    <xf numFmtId="10" fontId="6" fillId="0" borderId="35" xfId="53" applyNumberFormat="1" applyFont="1" applyBorder="1" applyAlignment="1">
      <alignment horizontal="center" vertical="center"/>
    </xf>
    <xf numFmtId="44" fontId="6" fillId="0" borderId="35" xfId="49" applyFont="1" applyBorder="1" applyAlignment="1">
      <alignment vertical="center"/>
    </xf>
    <xf numFmtId="0" fontId="6" fillId="0" borderId="35" xfId="0" applyFont="1" applyBorder="1" applyAlignment="1">
      <alignment horizontal="center" vertical="center"/>
    </xf>
    <xf numFmtId="2" fontId="6" fillId="0" borderId="35" xfId="0" applyNumberFormat="1" applyFont="1" applyBorder="1" applyAlignment="1">
      <alignment horizontal="center" vertical="center"/>
    </xf>
    <xf numFmtId="10" fontId="0" fillId="0" borderId="35" xfId="0" applyNumberFormat="1" applyFont="1" applyBorder="1" applyAlignment="1">
      <alignment horizontal="center" vertical="center"/>
    </xf>
    <xf numFmtId="4" fontId="0" fillId="0" borderId="35" xfId="0" applyNumberFormat="1" applyFont="1" applyBorder="1" applyAlignment="1">
      <alignment horizontal="center" vertical="center"/>
    </xf>
    <xf numFmtId="0" fontId="0" fillId="0" borderId="35" xfId="0" applyNumberFormat="1" applyFont="1" applyBorder="1" applyAlignment="1">
      <alignment horizontal="center" vertical="center"/>
    </xf>
    <xf numFmtId="171" fontId="6" fillId="0" borderId="35" xfId="0" applyNumberFormat="1" applyFont="1" applyFill="1" applyBorder="1" applyAlignment="1">
      <alignment horizontal="center" vertical="center"/>
    </xf>
    <xf numFmtId="4" fontId="6" fillId="0" borderId="35"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6" fillId="0" borderId="35" xfId="0" applyFont="1" applyBorder="1" applyAlignment="1">
      <alignment vertical="center"/>
    </xf>
    <xf numFmtId="49" fontId="6" fillId="0" borderId="35" xfId="0" applyNumberFormat="1" applyFont="1" applyBorder="1" applyAlignment="1">
      <alignment horizontal="center" vertical="center"/>
    </xf>
    <xf numFmtId="0" fontId="2" fillId="0" borderId="35" xfId="0" applyFont="1" applyBorder="1" applyAlignment="1">
      <alignment vertical="center"/>
    </xf>
    <xf numFmtId="0" fontId="6" fillId="0" borderId="50" xfId="0" applyFont="1" applyFill="1" applyBorder="1" applyAlignment="1">
      <alignment horizontal="left" vertical="center"/>
    </xf>
    <xf numFmtId="0" fontId="6" fillId="0" borderId="51" xfId="0" applyFont="1" applyFill="1" applyBorder="1" applyAlignment="1">
      <alignment horizontal="left" vertical="center"/>
    </xf>
    <xf numFmtId="0" fontId="6" fillId="0" borderId="52" xfId="0" applyFont="1" applyFill="1" applyBorder="1" applyAlignment="1">
      <alignment horizontal="left" vertical="center"/>
    </xf>
    <xf numFmtId="0" fontId="7" fillId="0" borderId="0" xfId="0" applyFont="1" applyAlignment="1">
      <alignment wrapText="1"/>
    </xf>
    <xf numFmtId="49" fontId="14" fillId="0" borderId="39" xfId="0" applyNumberFormat="1" applyFont="1" applyFill="1" applyBorder="1" applyAlignment="1">
      <alignment horizontal="center" wrapText="1"/>
    </xf>
    <xf numFmtId="0" fontId="14" fillId="0" borderId="39" xfId="0" applyFont="1" applyFill="1" applyBorder="1" applyAlignment="1">
      <alignment horizontal="center" wrapText="1"/>
    </xf>
    <xf numFmtId="0" fontId="23" fillId="0" borderId="39" xfId="0" applyFont="1" applyFill="1" applyBorder="1" applyAlignment="1">
      <alignment horizontal="left" wrapText="1"/>
    </xf>
    <xf numFmtId="44" fontId="14" fillId="0" borderId="39" xfId="49" applyFont="1" applyFill="1" applyBorder="1" applyAlignment="1">
      <alignment horizontal="justify" wrapText="1"/>
    </xf>
    <xf numFmtId="10" fontId="14" fillId="0" borderId="39" xfId="53" applyNumberFormat="1" applyFont="1" applyFill="1" applyBorder="1" applyAlignment="1">
      <alignment horizontal="center" wrapText="1"/>
    </xf>
    <xf numFmtId="3" fontId="14" fillId="0" borderId="39" xfId="0" applyNumberFormat="1" applyFont="1" applyFill="1" applyBorder="1" applyAlignment="1">
      <alignment horizontal="center"/>
    </xf>
    <xf numFmtId="10" fontId="14" fillId="0" borderId="39" xfId="0" applyNumberFormat="1" applyFont="1" applyFill="1" applyBorder="1" applyAlignment="1">
      <alignment horizontal="center" wrapText="1"/>
    </xf>
    <xf numFmtId="3" fontId="14" fillId="0" borderId="39" xfId="0" applyNumberFormat="1" applyFont="1" applyFill="1" applyBorder="1" applyAlignment="1">
      <alignment horizontal="center" wrapText="1"/>
    </xf>
    <xf numFmtId="41" fontId="14" fillId="0" borderId="39" xfId="0" applyNumberFormat="1" applyFont="1" applyFill="1" applyBorder="1" applyAlignment="1">
      <alignment horizontal="center" wrapText="1"/>
    </xf>
    <xf numFmtId="41" fontId="6" fillId="0" borderId="39" xfId="0" applyNumberFormat="1" applyFont="1" applyFill="1" applyBorder="1" applyAlignment="1">
      <alignment horizontal="center" wrapText="1"/>
    </xf>
    <xf numFmtId="0" fontId="6" fillId="0" borderId="39" xfId="0" applyFont="1" applyFill="1" applyBorder="1" applyAlignment="1">
      <alignment horizontal="center" wrapText="1"/>
    </xf>
    <xf numFmtId="49" fontId="14" fillId="0" borderId="35" xfId="0" applyNumberFormat="1" applyFont="1" applyFill="1" applyBorder="1" applyAlignment="1">
      <alignment horizontal="center" wrapText="1"/>
    </xf>
    <xf numFmtId="0" fontId="14" fillId="0" borderId="35" xfId="0" applyFont="1" applyFill="1" applyBorder="1" applyAlignment="1">
      <alignment horizontal="center" wrapText="1"/>
    </xf>
    <xf numFmtId="0" fontId="23" fillId="0" borderId="35" xfId="0" applyFont="1" applyFill="1" applyBorder="1" applyAlignment="1">
      <alignment horizontal="left" wrapText="1"/>
    </xf>
    <xf numFmtId="44" fontId="14" fillId="0" borderId="35" xfId="49" applyFont="1" applyFill="1" applyBorder="1" applyAlignment="1">
      <alignment horizontal="justify" wrapText="1"/>
    </xf>
    <xf numFmtId="10" fontId="14" fillId="0" borderId="35" xfId="53" applyNumberFormat="1" applyFont="1" applyFill="1" applyBorder="1" applyAlignment="1">
      <alignment horizontal="center" wrapText="1"/>
    </xf>
    <xf numFmtId="3" fontId="14" fillId="0" borderId="35" xfId="0" applyNumberFormat="1" applyFont="1" applyFill="1" applyBorder="1" applyAlignment="1">
      <alignment horizontal="center"/>
    </xf>
    <xf numFmtId="10" fontId="14" fillId="0" borderId="35" xfId="0" applyNumberFormat="1" applyFont="1" applyFill="1" applyBorder="1" applyAlignment="1">
      <alignment horizontal="center" wrapText="1"/>
    </xf>
    <xf numFmtId="3" fontId="14" fillId="0" borderId="35" xfId="0" applyNumberFormat="1" applyFont="1" applyFill="1" applyBorder="1" applyAlignment="1">
      <alignment horizontal="center" wrapText="1"/>
    </xf>
    <xf numFmtId="41" fontId="14" fillId="0" borderId="35" xfId="0" applyNumberFormat="1" applyFont="1" applyFill="1" applyBorder="1" applyAlignment="1">
      <alignment horizontal="center" wrapText="1"/>
    </xf>
    <xf numFmtId="41" fontId="6" fillId="0" borderId="35" xfId="0" applyNumberFormat="1" applyFont="1" applyFill="1" applyBorder="1" applyAlignment="1">
      <alignment horizontal="center" wrapText="1"/>
    </xf>
    <xf numFmtId="0" fontId="6" fillId="0" borderId="35" xfId="0" applyFont="1" applyFill="1" applyBorder="1" applyAlignment="1">
      <alignment horizontal="center" wrapText="1"/>
    </xf>
    <xf numFmtId="0" fontId="23" fillId="0" borderId="35" xfId="0" applyFont="1" applyFill="1" applyBorder="1" applyAlignment="1">
      <alignment horizontal="left"/>
    </xf>
    <xf numFmtId="0" fontId="14" fillId="0" borderId="35" xfId="0" applyFont="1" applyFill="1" applyBorder="1" applyAlignment="1">
      <alignment horizontal="center"/>
    </xf>
    <xf numFmtId="4" fontId="14" fillId="0" borderId="35" xfId="0" applyNumberFormat="1" applyFont="1" applyFill="1" applyBorder="1" applyAlignment="1">
      <alignment horizontal="center" wrapText="1"/>
    </xf>
    <xf numFmtId="44" fontId="6" fillId="0" borderId="35" xfId="49" applyFont="1" applyFill="1" applyBorder="1" applyAlignment="1">
      <alignment horizontal="justify" wrapText="1"/>
    </xf>
    <xf numFmtId="44" fontId="14" fillId="0" borderId="35" xfId="49" applyFont="1" applyFill="1" applyBorder="1" applyAlignment="1">
      <alignment horizontal="right" wrapText="1"/>
    </xf>
    <xf numFmtId="0" fontId="3" fillId="0" borderId="45" xfId="0" applyFont="1" applyFill="1" applyBorder="1" applyAlignment="1">
      <alignment horizontal="center" vertical="center"/>
    </xf>
    <xf numFmtId="0" fontId="6" fillId="0" borderId="45" xfId="0" applyFont="1" applyFill="1" applyBorder="1" applyAlignment="1">
      <alignment horizontal="center" vertical="center"/>
    </xf>
    <xf numFmtId="49" fontId="6" fillId="0" borderId="45" xfId="0" applyNumberFormat="1" applyFont="1" applyFill="1" applyBorder="1" applyAlignment="1">
      <alignment horizontal="center" vertical="center"/>
    </xf>
    <xf numFmtId="0" fontId="6" fillId="0" borderId="45" xfId="0" applyFont="1" applyFill="1" applyBorder="1" applyAlignment="1">
      <alignment vertical="center" wrapText="1"/>
    </xf>
    <xf numFmtId="44" fontId="8" fillId="0" borderId="45" xfId="49" applyFont="1" applyFill="1" applyBorder="1" applyAlignment="1">
      <alignment vertical="center"/>
    </xf>
    <xf numFmtId="10" fontId="6" fillId="0" borderId="45" xfId="53" applyNumberFormat="1" applyFont="1" applyBorder="1" applyAlignment="1">
      <alignment horizontal="center" vertical="center"/>
    </xf>
    <xf numFmtId="41" fontId="6" fillId="0" borderId="45" xfId="49" applyNumberFormat="1" applyFont="1" applyBorder="1" applyAlignment="1">
      <alignment vertical="center"/>
    </xf>
    <xf numFmtId="41" fontId="6" fillId="0" borderId="45" xfId="49" applyNumberFormat="1" applyFont="1" applyFill="1" applyBorder="1" applyAlignment="1">
      <alignment vertical="center"/>
    </xf>
    <xf numFmtId="44" fontId="6" fillId="0" borderId="45" xfId="49" applyFont="1" applyBorder="1" applyAlignment="1">
      <alignment vertical="center"/>
    </xf>
    <xf numFmtId="0" fontId="6" fillId="0" borderId="45" xfId="0" applyFont="1" applyBorder="1" applyAlignment="1">
      <alignment horizontal="center" vertical="center"/>
    </xf>
    <xf numFmtId="2" fontId="6" fillId="0" borderId="45" xfId="0" applyNumberFormat="1" applyFont="1" applyBorder="1" applyAlignment="1">
      <alignment horizontal="center" vertical="center"/>
    </xf>
    <xf numFmtId="10" fontId="0" fillId="0" borderId="45" xfId="0" applyNumberFormat="1" applyFont="1" applyBorder="1" applyAlignment="1">
      <alignment horizontal="center" vertical="center"/>
    </xf>
    <xf numFmtId="4" fontId="0" fillId="0" borderId="45"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14" fillId="0" borderId="46" xfId="0" applyFont="1" applyFill="1" applyBorder="1" applyAlignment="1">
      <alignment horizontal="left" vertical="center" wrapText="1"/>
    </xf>
    <xf numFmtId="0" fontId="14" fillId="0" borderId="35" xfId="0" applyFont="1" applyFill="1" applyBorder="1" applyAlignment="1">
      <alignment horizontal="left" vertical="center" wrapText="1"/>
    </xf>
    <xf numFmtId="44" fontId="6" fillId="0" borderId="16" xfId="49" applyFont="1" applyFill="1" applyBorder="1" applyAlignment="1">
      <alignment/>
    </xf>
    <xf numFmtId="165" fontId="15" fillId="0" borderId="15" xfId="49" applyNumberFormat="1" applyFont="1" applyFill="1" applyBorder="1" applyAlignment="1">
      <alignment vertical="center"/>
    </xf>
    <xf numFmtId="2" fontId="14" fillId="0" borderId="46" xfId="0" applyNumberFormat="1" applyFont="1" applyFill="1" applyBorder="1" applyAlignment="1">
      <alignment horizontal="center" vertical="center" wrapText="1"/>
    </xf>
    <xf numFmtId="3" fontId="14" fillId="0" borderId="46" xfId="0" applyNumberFormat="1" applyFont="1" applyFill="1" applyBorder="1" applyAlignment="1">
      <alignment horizontal="center" vertical="center" wrapText="1"/>
    </xf>
    <xf numFmtId="44" fontId="23" fillId="0" borderId="35" xfId="49" applyFont="1" applyFill="1" applyBorder="1" applyAlignment="1">
      <alignment horizontal="right" vertical="center" wrapText="1"/>
    </xf>
    <xf numFmtId="0" fontId="14" fillId="0" borderId="35" xfId="0" applyNumberFormat="1" applyFont="1" applyFill="1" applyBorder="1" applyAlignment="1">
      <alignment horizontal="center"/>
    </xf>
    <xf numFmtId="49" fontId="6" fillId="0" borderId="35" xfId="0" applyNumberFormat="1" applyFont="1" applyFill="1" applyBorder="1" applyAlignment="1">
      <alignment horizontal="center" wrapText="1"/>
    </xf>
    <xf numFmtId="0" fontId="12" fillId="0" borderId="35" xfId="0" applyFont="1" applyFill="1" applyBorder="1" applyAlignment="1">
      <alignment horizontal="left" wrapText="1"/>
    </xf>
    <xf numFmtId="44" fontId="6" fillId="0" borderId="35" xfId="49" applyFont="1" applyFill="1" applyBorder="1" applyAlignment="1">
      <alignment horizontal="center" wrapText="1"/>
    </xf>
    <xf numFmtId="3" fontId="6" fillId="0" borderId="35" xfId="0" applyNumberFormat="1" applyFont="1" applyFill="1" applyBorder="1" applyAlignment="1">
      <alignment horizontal="center"/>
    </xf>
    <xf numFmtId="10" fontId="6" fillId="0" borderId="35" xfId="0" applyNumberFormat="1" applyFont="1" applyFill="1" applyBorder="1" applyAlignment="1">
      <alignment horizontal="center" wrapText="1"/>
    </xf>
    <xf numFmtId="3" fontId="6" fillId="0" borderId="35" xfId="0" applyNumberFormat="1" applyFont="1" applyFill="1" applyBorder="1" applyAlignment="1">
      <alignment horizontal="center" wrapText="1"/>
    </xf>
    <xf numFmtId="49" fontId="14" fillId="0" borderId="46" xfId="0" applyNumberFormat="1" applyFont="1" applyFill="1" applyBorder="1" applyAlignment="1">
      <alignment horizontal="center" wrapText="1"/>
    </xf>
    <xf numFmtId="0" fontId="14" fillId="0" borderId="46" xfId="0" applyFont="1" applyFill="1" applyBorder="1" applyAlignment="1">
      <alignment horizontal="center" wrapText="1"/>
    </xf>
    <xf numFmtId="0" fontId="23" fillId="0" borderId="46" xfId="0" applyFont="1" applyFill="1" applyBorder="1" applyAlignment="1">
      <alignment horizontal="left"/>
    </xf>
    <xf numFmtId="44" fontId="14" fillId="0" borderId="46" xfId="49" applyFont="1" applyFill="1" applyBorder="1" applyAlignment="1">
      <alignment horizontal="justify" wrapText="1"/>
    </xf>
    <xf numFmtId="10" fontId="14" fillId="0" borderId="46" xfId="53" applyNumberFormat="1" applyFont="1" applyFill="1" applyBorder="1" applyAlignment="1">
      <alignment horizontal="center" wrapText="1"/>
    </xf>
    <xf numFmtId="44" fontId="14" fillId="0" borderId="46" xfId="49" applyFont="1" applyFill="1" applyBorder="1" applyAlignment="1">
      <alignment horizontal="right" wrapText="1"/>
    </xf>
    <xf numFmtId="3" fontId="14" fillId="0" borderId="46" xfId="0" applyNumberFormat="1" applyFont="1" applyFill="1" applyBorder="1" applyAlignment="1">
      <alignment horizontal="center"/>
    </xf>
    <xf numFmtId="10" fontId="14" fillId="0" borderId="46" xfId="0" applyNumberFormat="1" applyFont="1" applyFill="1" applyBorder="1" applyAlignment="1">
      <alignment horizontal="center" wrapText="1"/>
    </xf>
    <xf numFmtId="3" fontId="14" fillId="0" borderId="46" xfId="0" applyNumberFormat="1" applyFont="1" applyFill="1" applyBorder="1" applyAlignment="1">
      <alignment horizontal="center" wrapText="1"/>
    </xf>
    <xf numFmtId="41" fontId="6" fillId="0" borderId="46" xfId="0" applyNumberFormat="1" applyFont="1" applyFill="1" applyBorder="1" applyAlignment="1">
      <alignment horizontal="center" wrapText="1"/>
    </xf>
    <xf numFmtId="0" fontId="6" fillId="0" borderId="46" xfId="0" applyFont="1" applyFill="1" applyBorder="1" applyAlignment="1">
      <alignment horizontal="center" wrapText="1"/>
    </xf>
    <xf numFmtId="41" fontId="6" fillId="0" borderId="34"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6" fillId="0" borderId="34" xfId="0" applyFont="1" applyFill="1" applyBorder="1" applyAlignment="1">
      <alignment horizontal="left" vertical="center" wrapText="1"/>
    </xf>
    <xf numFmtId="44" fontId="6" fillId="0" borderId="34" xfId="49" applyFont="1" applyFill="1" applyBorder="1" applyAlignment="1">
      <alignment horizontal="justify" vertical="center" wrapText="1"/>
    </xf>
    <xf numFmtId="10" fontId="6" fillId="0" borderId="34" xfId="53" applyNumberFormat="1" applyFont="1" applyFill="1" applyBorder="1" applyAlignment="1">
      <alignment horizontal="center" vertical="center"/>
    </xf>
    <xf numFmtId="44" fontId="6" fillId="0" borderId="34" xfId="49" applyNumberFormat="1" applyFont="1" applyFill="1" applyBorder="1" applyAlignment="1">
      <alignment horizontal="justify" vertical="center" wrapText="1"/>
    </xf>
    <xf numFmtId="3" fontId="6" fillId="0" borderId="34" xfId="0" applyNumberFormat="1" applyFont="1" applyFill="1" applyBorder="1" applyAlignment="1">
      <alignment horizontal="center" vertical="center" wrapText="1"/>
    </xf>
    <xf numFmtId="10" fontId="6" fillId="0" borderId="34" xfId="0" applyNumberFormat="1" applyFont="1" applyFill="1" applyBorder="1" applyAlignment="1">
      <alignment horizontal="center" vertical="center" wrapText="1"/>
    </xf>
    <xf numFmtId="0" fontId="6" fillId="0" borderId="46" xfId="0" applyFont="1" applyBorder="1" applyAlignment="1">
      <alignment horizontal="left" vertical="center" wrapText="1"/>
    </xf>
    <xf numFmtId="10" fontId="6" fillId="0" borderId="46" xfId="53" applyNumberFormat="1" applyFont="1" applyBorder="1" applyAlignment="1">
      <alignment horizontal="center" vertical="center" wrapText="1"/>
    </xf>
    <xf numFmtId="44" fontId="6" fillId="0" borderId="46" xfId="49" applyNumberFormat="1" applyFont="1" applyFill="1" applyBorder="1" applyAlignment="1">
      <alignment horizontal="justify" vertical="center" wrapText="1"/>
    </xf>
    <xf numFmtId="44" fontId="6" fillId="0" borderId="46" xfId="49" applyNumberFormat="1" applyFont="1" applyBorder="1" applyAlignment="1">
      <alignment horizontal="justify" vertical="center" wrapText="1"/>
    </xf>
    <xf numFmtId="0" fontId="6" fillId="0" borderId="46" xfId="0" applyFont="1" applyBorder="1" applyAlignment="1">
      <alignment horizontal="center" vertical="center" wrapText="1"/>
    </xf>
    <xf numFmtId="1" fontId="6" fillId="0" borderId="46" xfId="0" applyNumberFormat="1" applyFont="1" applyBorder="1" applyAlignment="1">
      <alignment horizontal="center" vertical="center" wrapText="1"/>
    </xf>
    <xf numFmtId="10" fontId="6" fillId="0" borderId="46" xfId="0" applyNumberFormat="1" applyFont="1" applyBorder="1" applyAlignment="1">
      <alignment horizontal="center" vertical="center" wrapText="1"/>
    </xf>
    <xf numFmtId="3" fontId="6" fillId="0" borderId="46" xfId="0" applyNumberFormat="1" applyFont="1" applyBorder="1" applyAlignment="1">
      <alignment horizontal="center" vertical="center" wrapText="1"/>
    </xf>
    <xf numFmtId="166" fontId="6" fillId="0" borderId="46"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44" fontId="6" fillId="0" borderId="46" xfId="0" applyNumberFormat="1" applyFont="1" applyBorder="1" applyAlignment="1">
      <alignment horizontal="justify" vertical="center" wrapText="1"/>
    </xf>
    <xf numFmtId="44" fontId="6" fillId="35" borderId="0" xfId="49" applyNumberFormat="1" applyFont="1" applyFill="1" applyBorder="1" applyAlignment="1">
      <alignment horizontal="justify" vertical="center" wrapText="1"/>
    </xf>
    <xf numFmtId="49" fontId="6" fillId="0" borderId="53"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3" xfId="0" applyFont="1" applyFill="1" applyBorder="1" applyAlignment="1">
      <alignment horizontal="left" vertical="center" wrapText="1"/>
    </xf>
    <xf numFmtId="44" fontId="6" fillId="0" borderId="53" xfId="49" applyFont="1" applyFill="1" applyBorder="1" applyAlignment="1">
      <alignment horizontal="justify" vertical="center" wrapText="1"/>
    </xf>
    <xf numFmtId="10" fontId="6" fillId="0" borderId="53" xfId="53" applyNumberFormat="1" applyFont="1" applyFill="1" applyBorder="1" applyAlignment="1">
      <alignment horizontal="center" vertical="center"/>
    </xf>
    <xf numFmtId="44" fontId="6" fillId="0" borderId="53" xfId="49" applyNumberFormat="1" applyFont="1" applyFill="1" applyBorder="1" applyAlignment="1">
      <alignment horizontal="justify" vertical="center" wrapText="1"/>
    </xf>
    <xf numFmtId="3" fontId="6" fillId="0" borderId="53" xfId="0" applyNumberFormat="1" applyFont="1" applyFill="1" applyBorder="1" applyAlignment="1">
      <alignment horizontal="center" vertical="center"/>
    </xf>
    <xf numFmtId="10" fontId="6" fillId="0" borderId="53" xfId="0" applyNumberFormat="1" applyFont="1" applyFill="1" applyBorder="1" applyAlignment="1">
      <alignment horizontal="center" vertical="center" wrapText="1"/>
    </xf>
    <xf numFmtId="41" fontId="6" fillId="0" borderId="53" xfId="0" applyNumberFormat="1" applyFont="1" applyFill="1" applyBorder="1" applyAlignment="1">
      <alignment horizontal="center" vertical="center" wrapText="1"/>
    </xf>
    <xf numFmtId="49" fontId="6" fillId="35" borderId="46" xfId="0" applyNumberFormat="1" applyFont="1" applyFill="1" applyBorder="1" applyAlignment="1">
      <alignment horizontal="center" vertical="center" wrapText="1"/>
    </xf>
    <xf numFmtId="0" fontId="6" fillId="0" borderId="29" xfId="0" applyFont="1" applyFill="1" applyBorder="1" applyAlignment="1">
      <alignment horizontal="center" vertical="center"/>
    </xf>
    <xf numFmtId="0" fontId="66" fillId="0" borderId="54" xfId="0" applyFont="1" applyBorder="1" applyAlignment="1">
      <alignment vertical="center" wrapText="1"/>
    </xf>
    <xf numFmtId="0" fontId="6" fillId="35" borderId="55" xfId="0" applyFont="1" applyFill="1" applyBorder="1" applyAlignment="1">
      <alignment horizontal="center" vertical="center"/>
    </xf>
    <xf numFmtId="49" fontId="6" fillId="35" borderId="35" xfId="0" applyNumberFormat="1" applyFont="1" applyFill="1" applyBorder="1" applyAlignment="1">
      <alignment horizontal="center" vertical="center" wrapText="1"/>
    </xf>
    <xf numFmtId="10" fontId="6" fillId="0" borderId="46" xfId="53" applyNumberFormat="1" applyFont="1" applyFill="1" applyBorder="1" applyAlignment="1">
      <alignment horizontal="center" vertical="center"/>
    </xf>
    <xf numFmtId="3" fontId="6" fillId="0" borderId="46" xfId="0" applyNumberFormat="1" applyFont="1" applyBorder="1" applyAlignment="1">
      <alignment horizontal="center" vertical="center"/>
    </xf>
    <xf numFmtId="44" fontId="0" fillId="0" borderId="0" xfId="0" applyNumberFormat="1" applyFont="1" applyAlignment="1">
      <alignment/>
    </xf>
    <xf numFmtId="0" fontId="66" fillId="0" borderId="56" xfId="0" applyFont="1" applyBorder="1" applyAlignment="1">
      <alignment vertical="center" wrapText="1"/>
    </xf>
    <xf numFmtId="0" fontId="14" fillId="0" borderId="35"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2" fillId="0" borderId="21" xfId="0" applyFont="1" applyBorder="1" applyAlignment="1">
      <alignment horizontal="center"/>
    </xf>
    <xf numFmtId="44" fontId="15" fillId="0" borderId="0" xfId="0" applyNumberFormat="1" applyFont="1" applyFill="1" applyAlignment="1">
      <alignment/>
    </xf>
    <xf numFmtId="165" fontId="8" fillId="33" borderId="14" xfId="0" applyNumberFormat="1" applyFont="1" applyFill="1" applyBorder="1" applyAlignment="1">
      <alignment/>
    </xf>
    <xf numFmtId="44" fontId="0" fillId="0" borderId="0" xfId="0" applyNumberFormat="1" applyFont="1" applyFill="1" applyAlignment="1">
      <alignment/>
    </xf>
    <xf numFmtId="4" fontId="14" fillId="0" borderId="0" xfId="49" applyNumberFormat="1" applyFont="1" applyFill="1" applyBorder="1" applyAlignment="1">
      <alignment horizontal="justify" vertical="center" wrapText="1"/>
    </xf>
    <xf numFmtId="0" fontId="3" fillId="33" borderId="10" xfId="0" applyFont="1" applyFill="1" applyBorder="1" applyAlignment="1">
      <alignment/>
    </xf>
    <xf numFmtId="44" fontId="8" fillId="33" borderId="10" xfId="0" applyNumberFormat="1" applyFont="1" applyFill="1" applyBorder="1" applyAlignment="1">
      <alignment/>
    </xf>
    <xf numFmtId="0" fontId="3" fillId="0" borderId="13" xfId="0" applyFont="1" applyFill="1" applyBorder="1" applyAlignment="1">
      <alignment horizontal="center"/>
    </xf>
    <xf numFmtId="0" fontId="6" fillId="0" borderId="13" xfId="0" applyFont="1" applyFill="1" applyBorder="1" applyAlignment="1">
      <alignment horizontal="center"/>
    </xf>
    <xf numFmtId="49" fontId="6" fillId="0" borderId="13" xfId="0" applyNumberFormat="1" applyFont="1" applyFill="1" applyBorder="1" applyAlignment="1">
      <alignment horizontal="center"/>
    </xf>
    <xf numFmtId="0" fontId="6" fillId="0" borderId="13" xfId="0" applyFont="1" applyFill="1" applyBorder="1" applyAlignment="1">
      <alignment/>
    </xf>
    <xf numFmtId="44" fontId="8" fillId="0" borderId="16" xfId="49" applyFont="1" applyFill="1" applyBorder="1" applyAlignment="1">
      <alignment/>
    </xf>
    <xf numFmtId="41" fontId="6" fillId="0" borderId="16" xfId="49" applyNumberFormat="1" applyFont="1" applyBorder="1" applyAlignment="1">
      <alignment/>
    </xf>
    <xf numFmtId="41" fontId="6" fillId="0" borderId="16" xfId="49" applyNumberFormat="1" applyFont="1" applyFill="1" applyBorder="1" applyAlignment="1">
      <alignment/>
    </xf>
    <xf numFmtId="0" fontId="2" fillId="0" borderId="13" xfId="0" applyFont="1" applyBorder="1" applyAlignment="1">
      <alignment horizontal="center"/>
    </xf>
    <xf numFmtId="10" fontId="0" fillId="0" borderId="13" xfId="0" applyNumberFormat="1" applyFont="1" applyBorder="1" applyAlignment="1">
      <alignment horizontal="center"/>
    </xf>
    <xf numFmtId="4" fontId="0" fillId="0" borderId="13" xfId="0" applyNumberFormat="1" applyFont="1" applyBorder="1" applyAlignment="1">
      <alignment horizontal="center"/>
    </xf>
    <xf numFmtId="0" fontId="0" fillId="0" borderId="13" xfId="0" applyNumberFormat="1" applyFont="1" applyBorder="1" applyAlignment="1">
      <alignment horizontal="center"/>
    </xf>
    <xf numFmtId="49" fontId="6" fillId="0" borderId="1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2" fillId="37" borderId="42" xfId="0" applyFont="1" applyFill="1" applyBorder="1" applyAlignment="1">
      <alignment/>
    </xf>
    <xf numFmtId="10" fontId="2" fillId="0" borderId="0" xfId="0" applyNumberFormat="1" applyFont="1" applyBorder="1" applyAlignment="1">
      <alignment/>
    </xf>
    <xf numFmtId="49" fontId="0" fillId="0" borderId="0" xfId="0" applyNumberFormat="1" applyFont="1" applyBorder="1" applyAlignment="1">
      <alignment/>
    </xf>
    <xf numFmtId="44" fontId="2" fillId="0" borderId="0" xfId="0" applyNumberFormat="1" applyFont="1" applyBorder="1" applyAlignment="1">
      <alignment/>
    </xf>
    <xf numFmtId="44" fontId="3" fillId="37" borderId="14" xfId="49" applyFont="1" applyFill="1" applyBorder="1" applyAlignment="1">
      <alignment/>
    </xf>
    <xf numFmtId="0" fontId="14" fillId="0" borderId="57" xfId="0" applyFont="1" applyBorder="1" applyAlignment="1">
      <alignment horizontal="center"/>
    </xf>
    <xf numFmtId="44" fontId="8" fillId="0" borderId="42" xfId="0" applyNumberFormat="1" applyFont="1" applyFill="1" applyBorder="1" applyAlignment="1">
      <alignment/>
    </xf>
    <xf numFmtId="0" fontId="2" fillId="0" borderId="58" xfId="0" applyFont="1" applyBorder="1" applyAlignment="1">
      <alignment/>
    </xf>
    <xf numFmtId="0" fontId="2" fillId="0" borderId="59" xfId="0" applyFont="1" applyBorder="1" applyAlignment="1">
      <alignment/>
    </xf>
    <xf numFmtId="44" fontId="2" fillId="0" borderId="59" xfId="0" applyNumberFormat="1" applyFont="1" applyBorder="1" applyAlignment="1">
      <alignment/>
    </xf>
    <xf numFmtId="0" fontId="2" fillId="0" borderId="60" xfId="0" applyFont="1" applyBorder="1" applyAlignment="1">
      <alignment/>
    </xf>
    <xf numFmtId="44" fontId="3" fillId="0" borderId="61" xfId="49" applyFont="1" applyBorder="1" applyAlignment="1">
      <alignment/>
    </xf>
    <xf numFmtId="165" fontId="2" fillId="0" borderId="62" xfId="0" applyNumberFormat="1" applyFont="1" applyBorder="1" applyAlignment="1">
      <alignment/>
    </xf>
    <xf numFmtId="44" fontId="2" fillId="0" borderId="62" xfId="0" applyNumberFormat="1" applyFont="1" applyBorder="1" applyAlignment="1">
      <alignment/>
    </xf>
    <xf numFmtId="44" fontId="3" fillId="0" borderId="63" xfId="49" applyFont="1" applyBorder="1" applyAlignment="1">
      <alignment/>
    </xf>
    <xf numFmtId="0" fontId="3" fillId="0" borderId="64" xfId="0" applyFont="1" applyBorder="1" applyAlignment="1">
      <alignment/>
    </xf>
    <xf numFmtId="0" fontId="3" fillId="0" borderId="61" xfId="0" applyFont="1" applyBorder="1" applyAlignment="1">
      <alignment/>
    </xf>
    <xf numFmtId="0" fontId="3" fillId="0" borderId="61" xfId="0" applyFont="1" applyFill="1" applyBorder="1" applyAlignment="1">
      <alignment horizontal="center" vertical="center" wrapText="1"/>
    </xf>
    <xf numFmtId="0" fontId="8" fillId="37" borderId="14" xfId="0" applyFont="1" applyFill="1" applyBorder="1" applyAlignment="1">
      <alignment horizontal="center" vertical="center" wrapText="1"/>
    </xf>
    <xf numFmtId="9" fontId="3" fillId="0" borderId="61" xfId="53" applyFont="1" applyBorder="1" applyAlignment="1">
      <alignment/>
    </xf>
    <xf numFmtId="9" fontId="3" fillId="0" borderId="63" xfId="53" applyFont="1" applyBorder="1" applyAlignment="1">
      <alignment/>
    </xf>
    <xf numFmtId="44" fontId="3" fillId="0" borderId="62" xfId="49" applyFont="1" applyBorder="1" applyAlignment="1">
      <alignment/>
    </xf>
    <xf numFmtId="44" fontId="3" fillId="0" borderId="65" xfId="49" applyFont="1" applyBorder="1" applyAlignment="1">
      <alignment/>
    </xf>
    <xf numFmtId="44" fontId="3" fillId="0" borderId="52" xfId="49" applyFont="1" applyBorder="1" applyAlignment="1">
      <alignment/>
    </xf>
    <xf numFmtId="4" fontId="2" fillId="0" borderId="10" xfId="0" applyNumberFormat="1" applyFont="1" applyBorder="1" applyAlignment="1">
      <alignment horizontal="center" vertical="center"/>
    </xf>
    <xf numFmtId="44" fontId="2" fillId="0" borderId="10" xfId="0" applyNumberFormat="1" applyFont="1" applyBorder="1" applyAlignment="1">
      <alignment horizontal="center" vertical="center"/>
    </xf>
    <xf numFmtId="0" fontId="0" fillId="36" borderId="0" xfId="0" applyFont="1" applyFill="1" applyAlignment="1">
      <alignment/>
    </xf>
    <xf numFmtId="0" fontId="0" fillId="0" borderId="0" xfId="0" applyFont="1" applyFill="1" applyBorder="1" applyAlignment="1">
      <alignment/>
    </xf>
    <xf numFmtId="0" fontId="14" fillId="0" borderId="35"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70" xfId="0" applyFont="1" applyBorder="1" applyAlignment="1">
      <alignment horizontal="center" vertical="center"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14" fillId="0" borderId="35" xfId="0" applyFont="1" applyFill="1" applyBorder="1" applyAlignment="1">
      <alignment horizontal="left" vertical="center"/>
    </xf>
    <xf numFmtId="0" fontId="7" fillId="0" borderId="71"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vertical="center" wrapText="1"/>
    </xf>
    <xf numFmtId="0" fontId="22" fillId="0" borderId="16" xfId="0" applyFont="1" applyBorder="1" applyAlignment="1">
      <alignment horizontal="left" vertical="center"/>
    </xf>
    <xf numFmtId="0" fontId="22" fillId="0" borderId="19" xfId="0" applyFont="1" applyBorder="1" applyAlignment="1">
      <alignment horizontal="left" vertical="center"/>
    </xf>
    <xf numFmtId="0" fontId="22" fillId="0" borderId="18" xfId="0" applyFont="1" applyBorder="1" applyAlignment="1">
      <alignment horizontal="left" vertical="center"/>
    </xf>
    <xf numFmtId="0" fontId="14" fillId="0" borderId="50" xfId="0" applyFont="1" applyFill="1" applyBorder="1" applyAlignment="1">
      <alignment horizontal="justify" vertical="center" wrapText="1"/>
    </xf>
    <xf numFmtId="0" fontId="14" fillId="0" borderId="51" xfId="0" applyFont="1" applyFill="1" applyBorder="1" applyAlignment="1">
      <alignment horizontal="justify" vertical="center" wrapText="1"/>
    </xf>
    <xf numFmtId="0" fontId="14" fillId="0" borderId="52" xfId="0" applyFont="1" applyFill="1" applyBorder="1" applyAlignment="1">
      <alignment horizontal="justify" vertical="center" wrapText="1"/>
    </xf>
    <xf numFmtId="0" fontId="7" fillId="0" borderId="0" xfId="0" applyFont="1" applyAlignment="1">
      <alignment horizontal="center"/>
    </xf>
    <xf numFmtId="0" fontId="14" fillId="0" borderId="50"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4" fillId="0" borderId="50"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4" fillId="0" borderId="16" xfId="0" applyFont="1" applyBorder="1" applyAlignment="1">
      <alignment horizontal="center"/>
    </xf>
    <xf numFmtId="0" fontId="4" fillId="0" borderId="19" xfId="0" applyFont="1" applyBorder="1" applyAlignment="1">
      <alignment horizontal="center"/>
    </xf>
    <xf numFmtId="0" fontId="4" fillId="0" borderId="18" xfId="0" applyFont="1" applyBorder="1" applyAlignment="1">
      <alignment horizontal="center"/>
    </xf>
    <xf numFmtId="0" fontId="0" fillId="0" borderId="0" xfId="0" applyFont="1" applyAlignment="1">
      <alignment horizontal="center"/>
    </xf>
    <xf numFmtId="0" fontId="14" fillId="0" borderId="35" xfId="0" applyFont="1" applyFill="1" applyBorder="1" applyAlignment="1">
      <alignment horizontal="left" vertical="center"/>
    </xf>
    <xf numFmtId="0" fontId="6" fillId="0" borderId="4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3" xfId="0" applyFont="1" applyBorder="1" applyAlignment="1">
      <alignment horizontal="center" vertical="center" wrapText="1"/>
    </xf>
    <xf numFmtId="0" fontId="14" fillId="0" borderId="46" xfId="0" applyFont="1" applyFill="1" applyBorder="1" applyAlignment="1">
      <alignment horizontal="left" wrapText="1"/>
    </xf>
    <xf numFmtId="0" fontId="14" fillId="0" borderId="35" xfId="0" applyFont="1" applyFill="1" applyBorder="1" applyAlignment="1">
      <alignment horizontal="left" wrapText="1"/>
    </xf>
    <xf numFmtId="0" fontId="6" fillId="0" borderId="35" xfId="0" applyFont="1" applyFill="1" applyBorder="1" applyAlignment="1">
      <alignment horizontal="left"/>
    </xf>
    <xf numFmtId="0" fontId="22" fillId="0" borderId="13" xfId="0" applyFont="1" applyBorder="1" applyAlignment="1">
      <alignment horizontal="left" vertical="center"/>
    </xf>
    <xf numFmtId="0" fontId="14" fillId="0" borderId="39" xfId="0" applyFont="1" applyFill="1" applyBorder="1" applyAlignment="1">
      <alignment horizontal="left" wrapText="1"/>
    </xf>
    <xf numFmtId="0" fontId="14" fillId="0" borderId="72" xfId="0" applyFont="1" applyFill="1" applyBorder="1" applyAlignment="1">
      <alignment vertical="center" wrapText="1"/>
    </xf>
    <xf numFmtId="0" fontId="14" fillId="0" borderId="73" xfId="0" applyFont="1" applyFill="1" applyBorder="1" applyAlignment="1">
      <alignment vertical="center" wrapText="1"/>
    </xf>
    <xf numFmtId="0" fontId="14" fillId="0" borderId="74" xfId="0" applyFont="1" applyFill="1" applyBorder="1" applyAlignment="1">
      <alignment vertical="center" wrapText="1"/>
    </xf>
    <xf numFmtId="0" fontId="14" fillId="35" borderId="72" xfId="0" applyFont="1" applyFill="1" applyBorder="1" applyAlignment="1">
      <alignment horizontal="left" vertical="center" wrapText="1"/>
    </xf>
    <xf numFmtId="0" fontId="14" fillId="35" borderId="73" xfId="0" applyFont="1" applyFill="1" applyBorder="1" applyAlignment="1">
      <alignment horizontal="left" vertical="center" wrapText="1"/>
    </xf>
    <xf numFmtId="0" fontId="14" fillId="35" borderId="74" xfId="0" applyFont="1" applyFill="1" applyBorder="1" applyAlignment="1">
      <alignment horizontal="left" vertical="center" wrapText="1"/>
    </xf>
    <xf numFmtId="0" fontId="14" fillId="35" borderId="72" xfId="0" applyFont="1" applyFill="1" applyBorder="1" applyAlignment="1">
      <alignment vertical="center" wrapText="1"/>
    </xf>
    <xf numFmtId="0" fontId="14" fillId="35" borderId="73" xfId="0" applyFont="1" applyFill="1" applyBorder="1" applyAlignment="1">
      <alignment vertical="center" wrapText="1"/>
    </xf>
    <xf numFmtId="0" fontId="14" fillId="35" borderId="74" xfId="0" applyFont="1" applyFill="1" applyBorder="1" applyAlignment="1">
      <alignment vertical="center" wrapText="1"/>
    </xf>
    <xf numFmtId="0" fontId="14" fillId="0" borderId="72"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6" fillId="0" borderId="75" xfId="0" applyFont="1" applyBorder="1" applyAlignment="1">
      <alignment horizontal="center" vertical="center" wrapText="1"/>
    </xf>
    <xf numFmtId="44" fontId="0" fillId="0" borderId="41" xfId="0" applyNumberFormat="1" applyFont="1" applyBorder="1" applyAlignment="1">
      <alignment horizontal="center"/>
    </xf>
    <xf numFmtId="44" fontId="0" fillId="0" borderId="0" xfId="0" applyNumberFormat="1" applyFont="1" applyBorder="1" applyAlignment="1">
      <alignment horizontal="center"/>
    </xf>
    <xf numFmtId="0" fontId="0" fillId="0" borderId="0" xfId="0" applyFont="1" applyFill="1" applyAlignment="1">
      <alignment horizontal="center"/>
    </xf>
    <xf numFmtId="0" fontId="14" fillId="0" borderId="53" xfId="0" applyFont="1" applyFill="1" applyBorder="1" applyAlignment="1">
      <alignment vertical="center" wrapText="1"/>
    </xf>
    <xf numFmtId="0" fontId="14" fillId="0" borderId="35" xfId="0" applyFont="1" applyFill="1" applyBorder="1" applyAlignment="1">
      <alignment vertical="center" wrapText="1"/>
    </xf>
    <xf numFmtId="0" fontId="67" fillId="0" borderId="50" xfId="0" applyFont="1" applyBorder="1" applyAlignment="1">
      <alignment horizontal="left" vertical="center" wrapText="1"/>
    </xf>
    <xf numFmtId="0" fontId="67" fillId="0" borderId="51" xfId="0" applyFont="1" applyBorder="1" applyAlignment="1">
      <alignment horizontal="left" vertical="center" wrapText="1"/>
    </xf>
    <xf numFmtId="0" fontId="67" fillId="0" borderId="52" xfId="0" applyFont="1" applyBorder="1" applyAlignment="1">
      <alignment horizontal="left" vertical="center" wrapText="1"/>
    </xf>
    <xf numFmtId="0" fontId="67" fillId="0" borderId="76" xfId="0" applyFont="1" applyBorder="1" applyAlignment="1">
      <alignment horizontal="left" vertical="center" wrapText="1"/>
    </xf>
    <xf numFmtId="0" fontId="67" fillId="0" borderId="77" xfId="0" applyFont="1" applyBorder="1" applyAlignment="1">
      <alignment horizontal="left" vertical="center" wrapText="1"/>
    </xf>
    <xf numFmtId="0" fontId="67" fillId="0" borderId="78" xfId="0" applyFont="1" applyBorder="1" applyAlignment="1">
      <alignment horizontal="left" vertical="center" wrapText="1"/>
    </xf>
    <xf numFmtId="0" fontId="6" fillId="0" borderId="46" xfId="0" applyFont="1" applyFill="1" applyBorder="1" applyAlignment="1">
      <alignment horizontal="justify" vertical="center" wrapText="1"/>
    </xf>
    <xf numFmtId="0" fontId="6" fillId="0" borderId="72" xfId="0" applyFont="1" applyFill="1" applyBorder="1" applyAlignment="1">
      <alignment horizontal="justify" vertical="center" wrapText="1"/>
    </xf>
    <xf numFmtId="0" fontId="6" fillId="0" borderId="73" xfId="0" applyFont="1" applyFill="1" applyBorder="1" applyAlignment="1">
      <alignment horizontal="justify" vertical="center" wrapText="1"/>
    </xf>
    <xf numFmtId="0" fontId="6" fillId="0" borderId="74" xfId="0" applyFont="1" applyFill="1" applyBorder="1" applyAlignment="1">
      <alignment horizontal="justify" vertical="center" wrapText="1"/>
    </xf>
    <xf numFmtId="0" fontId="6" fillId="0" borderId="34" xfId="0" applyFont="1" applyFill="1" applyBorder="1" applyAlignment="1">
      <alignment horizontal="justify" vertical="center" wrapText="1"/>
    </xf>
    <xf numFmtId="0" fontId="6" fillId="35" borderId="29" xfId="0" applyFont="1" applyFill="1" applyBorder="1" applyAlignment="1">
      <alignment horizontal="justify" vertical="center"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29" xfId="0" applyFont="1" applyFill="1" applyBorder="1" applyAlignment="1">
      <alignment horizontal="justify" vertical="center" wrapText="1"/>
    </xf>
    <xf numFmtId="0" fontId="8" fillId="0" borderId="28" xfId="0" applyFont="1" applyBorder="1" applyAlignment="1">
      <alignment horizontal="center" vertical="center"/>
    </xf>
    <xf numFmtId="0" fontId="12" fillId="0" borderId="35" xfId="0" applyFont="1" applyFill="1" applyBorder="1" applyAlignment="1">
      <alignment horizontal="lef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0" borderId="48" xfId="0" applyFont="1" applyBorder="1" applyAlignment="1">
      <alignment horizontal="center" vertical="center"/>
    </xf>
    <xf numFmtId="0" fontId="14" fillId="0" borderId="35" xfId="0" applyFont="1" applyFill="1" applyBorder="1" applyAlignment="1">
      <alignment horizontal="left" vertical="center" wrapText="1"/>
    </xf>
    <xf numFmtId="0" fontId="7" fillId="0" borderId="79" xfId="0" applyFont="1" applyBorder="1" applyAlignment="1">
      <alignment horizontal="center"/>
    </xf>
    <xf numFmtId="0" fontId="6" fillId="0" borderId="35" xfId="0" applyFont="1" applyFill="1" applyBorder="1" applyAlignment="1">
      <alignment horizontal="left" vertical="center"/>
    </xf>
    <xf numFmtId="0" fontId="12" fillId="0" borderId="46" xfId="0" applyFont="1" applyFill="1" applyBorder="1" applyAlignment="1">
      <alignment horizontal="center" vertical="center"/>
    </xf>
    <xf numFmtId="0" fontId="12" fillId="0" borderId="35" xfId="0" applyFont="1" applyFill="1" applyBorder="1" applyAlignment="1">
      <alignment horizontal="justify" vertical="center" wrapText="1"/>
    </xf>
    <xf numFmtId="0" fontId="7" fillId="0" borderId="0" xfId="0" applyFont="1" applyBorder="1" applyAlignment="1">
      <alignment horizontal="center"/>
    </xf>
    <xf numFmtId="0" fontId="12" fillId="0" borderId="76"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2" fillId="0" borderId="12"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6" fillId="0" borderId="20" xfId="0" applyFont="1" applyFill="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8" fillId="0" borderId="15" xfId="0" applyFont="1" applyBorder="1" applyAlignment="1">
      <alignment horizontal="left"/>
    </xf>
    <xf numFmtId="0" fontId="8" fillId="0" borderId="0" xfId="0" applyFont="1" applyBorder="1" applyAlignment="1">
      <alignment horizontal="left"/>
    </xf>
    <xf numFmtId="0" fontId="8" fillId="0" borderId="20" xfId="0" applyFont="1" applyBorder="1" applyAlignment="1">
      <alignment horizontal="left"/>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6" fillId="0" borderId="76" xfId="0" applyFont="1" applyFill="1" applyBorder="1" applyAlignment="1">
      <alignment horizontal="left" vertical="center"/>
    </xf>
    <xf numFmtId="0" fontId="6" fillId="0" borderId="77" xfId="0" applyFont="1" applyFill="1" applyBorder="1" applyAlignment="1">
      <alignment horizontal="left" vertical="center"/>
    </xf>
    <xf numFmtId="0" fontId="6" fillId="0" borderId="78" xfId="0" applyFont="1" applyFill="1" applyBorder="1" applyAlignment="1">
      <alignment horizontal="left" vertical="center"/>
    </xf>
    <xf numFmtId="0" fontId="8" fillId="0" borderId="50" xfId="0" applyFont="1" applyBorder="1" applyAlignment="1">
      <alignment horizontal="left" vertical="center" wrapText="1"/>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44" fontId="18" fillId="0" borderId="0" xfId="0" applyNumberFormat="1" applyFont="1" applyAlignment="1">
      <alignment horizontal="center"/>
    </xf>
    <xf numFmtId="0" fontId="18" fillId="0" borderId="0" xfId="0" applyFont="1" applyAlignment="1">
      <alignment horizontal="center"/>
    </xf>
    <xf numFmtId="0" fontId="8"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26" fillId="0" borderId="0" xfId="0" applyFont="1" applyBorder="1" applyAlignment="1">
      <alignment horizontal="center"/>
    </xf>
    <xf numFmtId="0" fontId="8" fillId="0" borderId="12"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15" xfId="0" applyFont="1" applyBorder="1" applyAlignment="1">
      <alignment horizontal="center" vertical="justify" wrapText="1"/>
    </xf>
    <xf numFmtId="0" fontId="0" fillId="0" borderId="0" xfId="0" applyAlignment="1">
      <alignment horizontal="center" vertical="justify" wrapText="1"/>
    </xf>
    <xf numFmtId="0" fontId="3" fillId="34"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44" fontId="7" fillId="0" borderId="0" xfId="0" applyNumberFormat="1" applyFont="1" applyAlignment="1">
      <alignment horizontal="center"/>
    </xf>
    <xf numFmtId="0" fontId="8" fillId="0" borderId="75" xfId="0" applyFont="1" applyBorder="1" applyAlignment="1">
      <alignment horizontal="center" vertical="center" wrapText="1"/>
    </xf>
    <xf numFmtId="0" fontId="6" fillId="0" borderId="42" xfId="0" applyFont="1" applyBorder="1" applyAlignment="1">
      <alignment horizontal="left" wrapText="1"/>
    </xf>
    <xf numFmtId="0" fontId="6" fillId="0" borderId="17" xfId="0" applyFont="1" applyBorder="1" applyAlignment="1">
      <alignment horizontal="left" wrapText="1"/>
    </xf>
    <xf numFmtId="0" fontId="6" fillId="0" borderId="43" xfId="0" applyFont="1" applyBorder="1" applyAlignment="1">
      <alignment horizontal="left" wrapText="1"/>
    </xf>
    <xf numFmtId="0" fontId="6" fillId="0" borderId="14" xfId="0" applyFont="1" applyFill="1" applyBorder="1" applyAlignment="1">
      <alignment horizontal="justify" vertical="center" wrapText="1"/>
    </xf>
    <xf numFmtId="44" fontId="8" fillId="0" borderId="13" xfId="49" applyNumberFormat="1" applyFont="1" applyFill="1" applyBorder="1" applyAlignment="1">
      <alignment horizontal="center" vertical="center" wrapText="1"/>
    </xf>
    <xf numFmtId="44" fontId="8" fillId="0" borderId="11" xfId="49" applyNumberFormat="1" applyFont="1" applyFill="1" applyBorder="1" applyAlignment="1">
      <alignment horizontal="center" vertical="center" wrapText="1"/>
    </xf>
    <xf numFmtId="0" fontId="7" fillId="0" borderId="2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8" fillId="37" borderId="42" xfId="0" applyFont="1" applyFill="1" applyBorder="1" applyAlignment="1">
      <alignment horizontal="center" vertical="center" wrapText="1"/>
    </xf>
    <xf numFmtId="0" fontId="18" fillId="37" borderId="17" xfId="0" applyFont="1" applyFill="1" applyBorder="1" applyAlignment="1">
      <alignment horizontal="center" vertical="center" wrapText="1"/>
    </xf>
    <xf numFmtId="0" fontId="18" fillId="37" borderId="43" xfId="0" applyFont="1" applyFill="1" applyBorder="1" applyAlignment="1">
      <alignment horizontal="center" vertical="center" wrapText="1"/>
    </xf>
    <xf numFmtId="0" fontId="0" fillId="0" borderId="0" xfId="0" applyFont="1" applyBorder="1" applyAlignment="1">
      <alignment horizontal="center"/>
    </xf>
    <xf numFmtId="0" fontId="8" fillId="0" borderId="16" xfId="0" applyFont="1" applyBorder="1" applyAlignment="1">
      <alignment horizontal="left"/>
    </xf>
    <xf numFmtId="0" fontId="8" fillId="0" borderId="19" xfId="0" applyFont="1" applyBorder="1" applyAlignment="1">
      <alignment horizontal="left"/>
    </xf>
    <xf numFmtId="0" fontId="8" fillId="0" borderId="18" xfId="0" applyFont="1" applyBorder="1" applyAlignment="1">
      <alignment horizontal="left"/>
    </xf>
    <xf numFmtId="0" fontId="3" fillId="0" borderId="64" xfId="0" applyFont="1" applyBorder="1" applyAlignment="1">
      <alignment horizontal="left"/>
    </xf>
    <xf numFmtId="0" fontId="3" fillId="0" borderId="61" xfId="0" applyFont="1" applyBorder="1" applyAlignment="1">
      <alignment horizontal="left"/>
    </xf>
    <xf numFmtId="0" fontId="8" fillId="37" borderId="14"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104775</xdr:rowOff>
    </xdr:from>
    <xdr:to>
      <xdr:col>3</xdr:col>
      <xdr:colOff>0</xdr:colOff>
      <xdr:row>7</xdr:row>
      <xdr:rowOff>114300</xdr:rowOff>
    </xdr:to>
    <xdr:pic>
      <xdr:nvPicPr>
        <xdr:cNvPr id="1" name="3 Imagen" descr="J:\LOGOTIPO MUNICIPAL.png"/>
        <xdr:cNvPicPr preferRelativeResize="1">
          <a:picLocks noChangeAspect="1"/>
        </xdr:cNvPicPr>
      </xdr:nvPicPr>
      <xdr:blipFill>
        <a:blip r:embed="rId1"/>
        <a:stretch>
          <a:fillRect/>
        </a:stretch>
      </xdr:blipFill>
      <xdr:spPr>
        <a:xfrm>
          <a:off x="142875" y="104775"/>
          <a:ext cx="1352550" cy="1219200"/>
        </a:xfrm>
        <a:prstGeom prst="rect">
          <a:avLst/>
        </a:prstGeom>
        <a:noFill/>
        <a:ln w="9525" cmpd="sng">
          <a:noFill/>
        </a:ln>
      </xdr:spPr>
    </xdr:pic>
    <xdr:clientData/>
  </xdr:twoCellAnchor>
  <xdr:twoCellAnchor>
    <xdr:from>
      <xdr:col>22</xdr:col>
      <xdr:colOff>85725</xdr:colOff>
      <xdr:row>0</xdr:row>
      <xdr:rowOff>0</xdr:rowOff>
    </xdr:from>
    <xdr:to>
      <xdr:col>24</xdr:col>
      <xdr:colOff>228600</xdr:colOff>
      <xdr:row>8</xdr:row>
      <xdr:rowOff>95250</xdr:rowOff>
    </xdr:to>
    <xdr:grpSp>
      <xdr:nvGrpSpPr>
        <xdr:cNvPr id="2" name="4 Grupo"/>
        <xdr:cNvGrpSpPr>
          <a:grpSpLocks/>
        </xdr:cNvGrpSpPr>
      </xdr:nvGrpSpPr>
      <xdr:grpSpPr>
        <a:xfrm>
          <a:off x="15106650" y="0"/>
          <a:ext cx="1104900" cy="1466850"/>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xdr:row>
      <xdr:rowOff>95250</xdr:rowOff>
    </xdr:from>
    <xdr:to>
      <xdr:col>2</xdr:col>
      <xdr:colOff>704850</xdr:colOff>
      <xdr:row>10</xdr:row>
      <xdr:rowOff>0</xdr:rowOff>
    </xdr:to>
    <xdr:pic>
      <xdr:nvPicPr>
        <xdr:cNvPr id="1" name="3 Imagen" descr="J:\LOGOTIPO MUNICIPAL.png"/>
        <xdr:cNvPicPr preferRelativeResize="1">
          <a:picLocks noChangeAspect="1"/>
        </xdr:cNvPicPr>
      </xdr:nvPicPr>
      <xdr:blipFill>
        <a:blip r:embed="rId1"/>
        <a:stretch>
          <a:fillRect/>
        </a:stretch>
      </xdr:blipFill>
      <xdr:spPr>
        <a:xfrm>
          <a:off x="133350" y="495300"/>
          <a:ext cx="1352550" cy="1200150"/>
        </a:xfrm>
        <a:prstGeom prst="rect">
          <a:avLst/>
        </a:prstGeom>
        <a:noFill/>
        <a:ln w="9525" cmpd="sng">
          <a:noFill/>
        </a:ln>
      </xdr:spPr>
    </xdr:pic>
    <xdr:clientData/>
  </xdr:twoCellAnchor>
  <xdr:twoCellAnchor>
    <xdr:from>
      <xdr:col>19</xdr:col>
      <xdr:colOff>733425</xdr:colOff>
      <xdr:row>0</xdr:row>
      <xdr:rowOff>161925</xdr:rowOff>
    </xdr:from>
    <xdr:to>
      <xdr:col>21</xdr:col>
      <xdr:colOff>495300</xdr:colOff>
      <xdr:row>8</xdr:row>
      <xdr:rowOff>95250</xdr:rowOff>
    </xdr:to>
    <xdr:grpSp>
      <xdr:nvGrpSpPr>
        <xdr:cNvPr id="2" name="4 Grupo"/>
        <xdr:cNvGrpSpPr>
          <a:grpSpLocks/>
        </xdr:cNvGrpSpPr>
      </xdr:nvGrpSpPr>
      <xdr:grpSpPr>
        <a:xfrm>
          <a:off x="13877925" y="161925"/>
          <a:ext cx="1104900" cy="1304925"/>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76200</xdr:rowOff>
    </xdr:from>
    <xdr:to>
      <xdr:col>2</xdr:col>
      <xdr:colOff>638175</xdr:colOff>
      <xdr:row>9</xdr:row>
      <xdr:rowOff>142875</xdr:rowOff>
    </xdr:to>
    <xdr:pic>
      <xdr:nvPicPr>
        <xdr:cNvPr id="1" name="3 Imagen" descr="J:\LOGOTIPO MUNICIPAL.png"/>
        <xdr:cNvPicPr preferRelativeResize="1">
          <a:picLocks noChangeAspect="1"/>
        </xdr:cNvPicPr>
      </xdr:nvPicPr>
      <xdr:blipFill>
        <a:blip r:embed="rId1"/>
        <a:stretch>
          <a:fillRect/>
        </a:stretch>
      </xdr:blipFill>
      <xdr:spPr>
        <a:xfrm>
          <a:off x="66675" y="476250"/>
          <a:ext cx="1352550" cy="1200150"/>
        </a:xfrm>
        <a:prstGeom prst="rect">
          <a:avLst/>
        </a:prstGeom>
        <a:noFill/>
        <a:ln w="9525" cmpd="sng">
          <a:noFill/>
        </a:ln>
      </xdr:spPr>
    </xdr:pic>
    <xdr:clientData/>
  </xdr:twoCellAnchor>
  <xdr:twoCellAnchor>
    <xdr:from>
      <xdr:col>20</xdr:col>
      <xdr:colOff>9525</xdr:colOff>
      <xdr:row>0</xdr:row>
      <xdr:rowOff>190500</xdr:rowOff>
    </xdr:from>
    <xdr:to>
      <xdr:col>21</xdr:col>
      <xdr:colOff>514350</xdr:colOff>
      <xdr:row>8</xdr:row>
      <xdr:rowOff>142875</xdr:rowOff>
    </xdr:to>
    <xdr:grpSp>
      <xdr:nvGrpSpPr>
        <xdr:cNvPr id="2" name="4 Grupo"/>
        <xdr:cNvGrpSpPr>
          <a:grpSpLocks/>
        </xdr:cNvGrpSpPr>
      </xdr:nvGrpSpPr>
      <xdr:grpSpPr>
        <a:xfrm>
          <a:off x="13896975" y="190500"/>
          <a:ext cx="1104900" cy="1323975"/>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95250</xdr:rowOff>
    </xdr:from>
    <xdr:to>
      <xdr:col>2</xdr:col>
      <xdr:colOff>695325</xdr:colOff>
      <xdr:row>10</xdr:row>
      <xdr:rowOff>0</xdr:rowOff>
    </xdr:to>
    <xdr:pic>
      <xdr:nvPicPr>
        <xdr:cNvPr id="1" name="3 Imagen" descr="J:\LOGOTIPO MUNICIPAL.png"/>
        <xdr:cNvPicPr preferRelativeResize="1">
          <a:picLocks noChangeAspect="1"/>
        </xdr:cNvPicPr>
      </xdr:nvPicPr>
      <xdr:blipFill>
        <a:blip r:embed="rId1"/>
        <a:stretch>
          <a:fillRect/>
        </a:stretch>
      </xdr:blipFill>
      <xdr:spPr>
        <a:xfrm>
          <a:off x="123825" y="495300"/>
          <a:ext cx="1352550" cy="1200150"/>
        </a:xfrm>
        <a:prstGeom prst="rect">
          <a:avLst/>
        </a:prstGeom>
        <a:noFill/>
        <a:ln w="9525" cmpd="sng">
          <a:noFill/>
        </a:ln>
      </xdr:spPr>
    </xdr:pic>
    <xdr:clientData/>
  </xdr:twoCellAnchor>
  <xdr:twoCellAnchor>
    <xdr:from>
      <xdr:col>21</xdr:col>
      <xdr:colOff>209550</xdr:colOff>
      <xdr:row>0</xdr:row>
      <xdr:rowOff>133350</xdr:rowOff>
    </xdr:from>
    <xdr:to>
      <xdr:col>23</xdr:col>
      <xdr:colOff>323850</xdr:colOff>
      <xdr:row>9</xdr:row>
      <xdr:rowOff>47625</xdr:rowOff>
    </xdr:to>
    <xdr:grpSp>
      <xdr:nvGrpSpPr>
        <xdr:cNvPr id="2" name="4 Grupo"/>
        <xdr:cNvGrpSpPr>
          <a:grpSpLocks/>
        </xdr:cNvGrpSpPr>
      </xdr:nvGrpSpPr>
      <xdr:grpSpPr>
        <a:xfrm>
          <a:off x="14116050" y="133350"/>
          <a:ext cx="1104900" cy="1447800"/>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2</xdr:row>
      <xdr:rowOff>66675</xdr:rowOff>
    </xdr:from>
    <xdr:to>
      <xdr:col>2</xdr:col>
      <xdr:colOff>704850</xdr:colOff>
      <xdr:row>11</xdr:row>
      <xdr:rowOff>123825</xdr:rowOff>
    </xdr:to>
    <xdr:pic>
      <xdr:nvPicPr>
        <xdr:cNvPr id="1" name="1 Imagen" descr="J:\LOGOTIPO MUNICIPAL.png"/>
        <xdr:cNvPicPr preferRelativeResize="1">
          <a:picLocks noChangeAspect="1"/>
        </xdr:cNvPicPr>
      </xdr:nvPicPr>
      <xdr:blipFill>
        <a:blip r:embed="rId1"/>
        <a:stretch>
          <a:fillRect/>
        </a:stretch>
      </xdr:blipFill>
      <xdr:spPr>
        <a:xfrm>
          <a:off x="142875" y="400050"/>
          <a:ext cx="1343025" cy="1590675"/>
        </a:xfrm>
        <a:prstGeom prst="rect">
          <a:avLst/>
        </a:prstGeom>
        <a:noFill/>
        <a:ln w="9525" cmpd="sng">
          <a:noFill/>
        </a:ln>
      </xdr:spPr>
    </xdr:pic>
    <xdr:clientData/>
  </xdr:twoCellAnchor>
  <xdr:twoCellAnchor>
    <xdr:from>
      <xdr:col>21</xdr:col>
      <xdr:colOff>257175</xdr:colOff>
      <xdr:row>1</xdr:row>
      <xdr:rowOff>104775</xdr:rowOff>
    </xdr:from>
    <xdr:to>
      <xdr:col>24</xdr:col>
      <xdr:colOff>342900</xdr:colOff>
      <xdr:row>12</xdr:row>
      <xdr:rowOff>9525</xdr:rowOff>
    </xdr:to>
    <xdr:grpSp>
      <xdr:nvGrpSpPr>
        <xdr:cNvPr id="2" name="2 Grupo"/>
        <xdr:cNvGrpSpPr>
          <a:grpSpLocks/>
        </xdr:cNvGrpSpPr>
      </xdr:nvGrpSpPr>
      <xdr:grpSpPr>
        <a:xfrm>
          <a:off x="16259175" y="276225"/>
          <a:ext cx="1752600" cy="1762125"/>
          <a:chOff x="4722663" y="19050"/>
          <a:chExt cx="957318" cy="883000"/>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645252"/>
          </a:xfrm>
          <a:prstGeom prst="rect">
            <a:avLst/>
          </a:prstGeom>
          <a:noFill/>
          <a:ln w="9525" cmpd="sng">
            <a:noFill/>
          </a:ln>
        </xdr:spPr>
      </xdr:pic>
      <xdr:sp>
        <xdr:nvSpPr>
          <xdr:cNvPr id="4" name="Rectangle 7"/>
          <xdr:cNvSpPr>
            <a:spLocks/>
          </xdr:cNvSpPr>
        </xdr:nvSpPr>
        <xdr:spPr>
          <a:xfrm>
            <a:off x="4722663" y="658121"/>
            <a:ext cx="957318" cy="243929"/>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a:t>
            </a:r>
            <a:r>
              <a:rPr lang="en-US" cap="none" sz="900" b="0" i="0" u="none" baseline="0">
                <a:solidFill>
                  <a:srgbClr val="000000"/>
                </a:solidFill>
              </a:rPr>
              <a:t>PINAL DE AMOLES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133350</xdr:rowOff>
    </xdr:from>
    <xdr:to>
      <xdr:col>2</xdr:col>
      <xdr:colOff>733425</xdr:colOff>
      <xdr:row>9</xdr:row>
      <xdr:rowOff>0</xdr:rowOff>
    </xdr:to>
    <xdr:pic>
      <xdr:nvPicPr>
        <xdr:cNvPr id="1" name="3 Imagen" descr="J:\LOGOTIPO MUNICIPAL.png"/>
        <xdr:cNvPicPr preferRelativeResize="1">
          <a:picLocks noChangeAspect="1"/>
        </xdr:cNvPicPr>
      </xdr:nvPicPr>
      <xdr:blipFill>
        <a:blip r:embed="rId1"/>
        <a:stretch>
          <a:fillRect/>
        </a:stretch>
      </xdr:blipFill>
      <xdr:spPr>
        <a:xfrm>
          <a:off x="95250" y="333375"/>
          <a:ext cx="1352550" cy="1200150"/>
        </a:xfrm>
        <a:prstGeom prst="rect">
          <a:avLst/>
        </a:prstGeom>
        <a:noFill/>
        <a:ln w="9525" cmpd="sng">
          <a:noFill/>
        </a:ln>
      </xdr:spPr>
    </xdr:pic>
    <xdr:clientData/>
  </xdr:twoCellAnchor>
  <xdr:twoCellAnchor>
    <xdr:from>
      <xdr:col>22</xdr:col>
      <xdr:colOff>190500</xdr:colOff>
      <xdr:row>0</xdr:row>
      <xdr:rowOff>171450</xdr:rowOff>
    </xdr:from>
    <xdr:to>
      <xdr:col>24</xdr:col>
      <xdr:colOff>247650</xdr:colOff>
      <xdr:row>9</xdr:row>
      <xdr:rowOff>85725</xdr:rowOff>
    </xdr:to>
    <xdr:grpSp>
      <xdr:nvGrpSpPr>
        <xdr:cNvPr id="2" name="4 Grupo"/>
        <xdr:cNvGrpSpPr>
          <a:grpSpLocks/>
        </xdr:cNvGrpSpPr>
      </xdr:nvGrpSpPr>
      <xdr:grpSpPr>
        <a:xfrm>
          <a:off x="15144750" y="171450"/>
          <a:ext cx="1104900" cy="1447800"/>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47625</xdr:rowOff>
    </xdr:from>
    <xdr:to>
      <xdr:col>2</xdr:col>
      <xdr:colOff>752475</xdr:colOff>
      <xdr:row>10</xdr:row>
      <xdr:rowOff>114300</xdr:rowOff>
    </xdr:to>
    <xdr:pic>
      <xdr:nvPicPr>
        <xdr:cNvPr id="1" name="3 Imagen" descr="J:\LOGOTIPO MUNICIPAL.png"/>
        <xdr:cNvPicPr preferRelativeResize="1">
          <a:picLocks noChangeAspect="1"/>
        </xdr:cNvPicPr>
      </xdr:nvPicPr>
      <xdr:blipFill>
        <a:blip r:embed="rId1"/>
        <a:stretch>
          <a:fillRect/>
        </a:stretch>
      </xdr:blipFill>
      <xdr:spPr>
        <a:xfrm>
          <a:off x="123825" y="647700"/>
          <a:ext cx="1352550" cy="1200150"/>
        </a:xfrm>
        <a:prstGeom prst="rect">
          <a:avLst/>
        </a:prstGeom>
        <a:noFill/>
        <a:ln w="9525" cmpd="sng">
          <a:noFill/>
        </a:ln>
      </xdr:spPr>
    </xdr:pic>
    <xdr:clientData/>
  </xdr:twoCellAnchor>
  <xdr:twoCellAnchor>
    <xdr:from>
      <xdr:col>23</xdr:col>
      <xdr:colOff>9525</xdr:colOff>
      <xdr:row>0</xdr:row>
      <xdr:rowOff>85725</xdr:rowOff>
    </xdr:from>
    <xdr:to>
      <xdr:col>25</xdr:col>
      <xdr:colOff>333375</xdr:colOff>
      <xdr:row>8</xdr:row>
      <xdr:rowOff>123825</xdr:rowOff>
    </xdr:to>
    <xdr:grpSp>
      <xdr:nvGrpSpPr>
        <xdr:cNvPr id="2" name="4 Grupo"/>
        <xdr:cNvGrpSpPr>
          <a:grpSpLocks/>
        </xdr:cNvGrpSpPr>
      </xdr:nvGrpSpPr>
      <xdr:grpSpPr>
        <a:xfrm>
          <a:off x="16068675" y="85725"/>
          <a:ext cx="1104900" cy="1447800"/>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3</xdr:row>
      <xdr:rowOff>28575</xdr:rowOff>
    </xdr:from>
    <xdr:to>
      <xdr:col>2</xdr:col>
      <xdr:colOff>704850</xdr:colOff>
      <xdr:row>10</xdr:row>
      <xdr:rowOff>95250</xdr:rowOff>
    </xdr:to>
    <xdr:pic>
      <xdr:nvPicPr>
        <xdr:cNvPr id="1" name="3 Imagen" descr="J:\LOGOTIPO MUNICIPAL.png"/>
        <xdr:cNvPicPr preferRelativeResize="1">
          <a:picLocks noChangeAspect="1"/>
        </xdr:cNvPicPr>
      </xdr:nvPicPr>
      <xdr:blipFill>
        <a:blip r:embed="rId1"/>
        <a:stretch>
          <a:fillRect/>
        </a:stretch>
      </xdr:blipFill>
      <xdr:spPr>
        <a:xfrm>
          <a:off x="133350" y="628650"/>
          <a:ext cx="1352550" cy="1200150"/>
        </a:xfrm>
        <a:prstGeom prst="rect">
          <a:avLst/>
        </a:prstGeom>
        <a:noFill/>
        <a:ln w="9525" cmpd="sng">
          <a:noFill/>
        </a:ln>
      </xdr:spPr>
    </xdr:pic>
    <xdr:clientData/>
  </xdr:twoCellAnchor>
  <xdr:twoCellAnchor>
    <xdr:from>
      <xdr:col>22</xdr:col>
      <xdr:colOff>171450</xdr:colOff>
      <xdr:row>0</xdr:row>
      <xdr:rowOff>190500</xdr:rowOff>
    </xdr:from>
    <xdr:to>
      <xdr:col>24</xdr:col>
      <xdr:colOff>266700</xdr:colOff>
      <xdr:row>9</xdr:row>
      <xdr:rowOff>66675</xdr:rowOff>
    </xdr:to>
    <xdr:grpSp>
      <xdr:nvGrpSpPr>
        <xdr:cNvPr id="2" name="4 Grupo"/>
        <xdr:cNvGrpSpPr>
          <a:grpSpLocks/>
        </xdr:cNvGrpSpPr>
      </xdr:nvGrpSpPr>
      <xdr:grpSpPr>
        <a:xfrm>
          <a:off x="14811375" y="190500"/>
          <a:ext cx="1104900" cy="1447800"/>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152400</xdr:rowOff>
    </xdr:from>
    <xdr:to>
      <xdr:col>2</xdr:col>
      <xdr:colOff>666750</xdr:colOff>
      <xdr:row>9</xdr:row>
      <xdr:rowOff>19050</xdr:rowOff>
    </xdr:to>
    <xdr:pic>
      <xdr:nvPicPr>
        <xdr:cNvPr id="1" name="3 Imagen" descr="J:\LOGOTIPO MUNICIPAL.png"/>
        <xdr:cNvPicPr preferRelativeResize="1">
          <a:picLocks noChangeAspect="1"/>
        </xdr:cNvPicPr>
      </xdr:nvPicPr>
      <xdr:blipFill>
        <a:blip r:embed="rId1"/>
        <a:stretch>
          <a:fillRect/>
        </a:stretch>
      </xdr:blipFill>
      <xdr:spPr>
        <a:xfrm>
          <a:off x="95250" y="352425"/>
          <a:ext cx="1352550" cy="1200150"/>
        </a:xfrm>
        <a:prstGeom prst="rect">
          <a:avLst/>
        </a:prstGeom>
        <a:noFill/>
        <a:ln w="9525" cmpd="sng">
          <a:noFill/>
        </a:ln>
      </xdr:spPr>
    </xdr:pic>
    <xdr:clientData/>
  </xdr:twoCellAnchor>
  <xdr:twoCellAnchor>
    <xdr:from>
      <xdr:col>22</xdr:col>
      <xdr:colOff>19050</xdr:colOff>
      <xdr:row>0</xdr:row>
      <xdr:rowOff>133350</xdr:rowOff>
    </xdr:from>
    <xdr:to>
      <xdr:col>24</xdr:col>
      <xdr:colOff>257175</xdr:colOff>
      <xdr:row>9</xdr:row>
      <xdr:rowOff>47625</xdr:rowOff>
    </xdr:to>
    <xdr:grpSp>
      <xdr:nvGrpSpPr>
        <xdr:cNvPr id="2" name="4 Grupo"/>
        <xdr:cNvGrpSpPr>
          <a:grpSpLocks/>
        </xdr:cNvGrpSpPr>
      </xdr:nvGrpSpPr>
      <xdr:grpSpPr>
        <a:xfrm>
          <a:off x="14173200" y="133350"/>
          <a:ext cx="1104900" cy="1447800"/>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2</xdr:col>
      <xdr:colOff>685800</xdr:colOff>
      <xdr:row>9</xdr:row>
      <xdr:rowOff>114300</xdr:rowOff>
    </xdr:to>
    <xdr:pic>
      <xdr:nvPicPr>
        <xdr:cNvPr id="1" name="3 Imagen" descr="J:\LOGOTIPO MUNICIPAL.png"/>
        <xdr:cNvPicPr preferRelativeResize="1">
          <a:picLocks noChangeAspect="1"/>
        </xdr:cNvPicPr>
      </xdr:nvPicPr>
      <xdr:blipFill>
        <a:blip r:embed="rId1"/>
        <a:stretch>
          <a:fillRect/>
        </a:stretch>
      </xdr:blipFill>
      <xdr:spPr>
        <a:xfrm>
          <a:off x="95250" y="447675"/>
          <a:ext cx="1352550" cy="1200150"/>
        </a:xfrm>
        <a:prstGeom prst="rect">
          <a:avLst/>
        </a:prstGeom>
        <a:noFill/>
        <a:ln w="9525" cmpd="sng">
          <a:noFill/>
        </a:ln>
      </xdr:spPr>
    </xdr:pic>
    <xdr:clientData/>
  </xdr:twoCellAnchor>
  <xdr:twoCellAnchor>
    <xdr:from>
      <xdr:col>22</xdr:col>
      <xdr:colOff>104775</xdr:colOff>
      <xdr:row>0</xdr:row>
      <xdr:rowOff>180975</xdr:rowOff>
    </xdr:from>
    <xdr:to>
      <xdr:col>24</xdr:col>
      <xdr:colOff>257175</xdr:colOff>
      <xdr:row>9</xdr:row>
      <xdr:rowOff>95250</xdr:rowOff>
    </xdr:to>
    <xdr:grpSp>
      <xdr:nvGrpSpPr>
        <xdr:cNvPr id="2" name="4 Grupo"/>
        <xdr:cNvGrpSpPr>
          <a:grpSpLocks/>
        </xdr:cNvGrpSpPr>
      </xdr:nvGrpSpPr>
      <xdr:grpSpPr>
        <a:xfrm>
          <a:off x="14497050" y="180975"/>
          <a:ext cx="1104900" cy="1447800"/>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57150</xdr:rowOff>
    </xdr:from>
    <xdr:to>
      <xdr:col>2</xdr:col>
      <xdr:colOff>685800</xdr:colOff>
      <xdr:row>9</xdr:row>
      <xdr:rowOff>123825</xdr:rowOff>
    </xdr:to>
    <xdr:pic>
      <xdr:nvPicPr>
        <xdr:cNvPr id="1" name="3 Imagen" descr="J:\LOGOTIPO MUNICIPAL.png"/>
        <xdr:cNvPicPr preferRelativeResize="1">
          <a:picLocks noChangeAspect="1"/>
        </xdr:cNvPicPr>
      </xdr:nvPicPr>
      <xdr:blipFill>
        <a:blip r:embed="rId1"/>
        <a:stretch>
          <a:fillRect/>
        </a:stretch>
      </xdr:blipFill>
      <xdr:spPr>
        <a:xfrm>
          <a:off x="114300" y="457200"/>
          <a:ext cx="1352550" cy="1200150"/>
        </a:xfrm>
        <a:prstGeom prst="rect">
          <a:avLst/>
        </a:prstGeom>
        <a:noFill/>
        <a:ln w="9525" cmpd="sng">
          <a:noFill/>
        </a:ln>
      </xdr:spPr>
    </xdr:pic>
    <xdr:clientData/>
  </xdr:twoCellAnchor>
  <xdr:twoCellAnchor>
    <xdr:from>
      <xdr:col>22</xdr:col>
      <xdr:colOff>9525</xdr:colOff>
      <xdr:row>0</xdr:row>
      <xdr:rowOff>104775</xdr:rowOff>
    </xdr:from>
    <xdr:to>
      <xdr:col>23</xdr:col>
      <xdr:colOff>514350</xdr:colOff>
      <xdr:row>9</xdr:row>
      <xdr:rowOff>19050</xdr:rowOff>
    </xdr:to>
    <xdr:grpSp>
      <xdr:nvGrpSpPr>
        <xdr:cNvPr id="2" name="4 Grupo"/>
        <xdr:cNvGrpSpPr>
          <a:grpSpLocks/>
        </xdr:cNvGrpSpPr>
      </xdr:nvGrpSpPr>
      <xdr:grpSpPr>
        <a:xfrm>
          <a:off x="14697075" y="104775"/>
          <a:ext cx="1104900" cy="1447800"/>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28</xdr:row>
      <xdr:rowOff>0</xdr:rowOff>
    </xdr:from>
    <xdr:to>
      <xdr:col>7</xdr:col>
      <xdr:colOff>257175</xdr:colOff>
      <xdr:row>28</xdr:row>
      <xdr:rowOff>0</xdr:rowOff>
    </xdr:to>
    <xdr:sp>
      <xdr:nvSpPr>
        <xdr:cNvPr id="1" name="Text Box 7"/>
        <xdr:cNvSpPr txBox="1">
          <a:spLocks noChangeArrowheads="1"/>
        </xdr:cNvSpPr>
      </xdr:nvSpPr>
      <xdr:spPr>
        <a:xfrm>
          <a:off x="219075" y="5048250"/>
          <a:ext cx="42195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ESTADO: QUERETARO
</a:t>
          </a:r>
          <a:r>
            <a:rPr lang="en-US" cap="none" sz="800" b="1" i="0" u="none" baseline="0">
              <a:solidFill>
                <a:srgbClr val="000000"/>
              </a:solidFill>
              <a:latin typeface="Arial"/>
              <a:ea typeface="Arial"/>
              <a:cs typeface="Arial"/>
            </a:rPr>
            <a:t>FONDO DE APORTACIONES PARA LA INFRAESTRUCTURA SOCIAL
</a:t>
          </a:r>
          <a:r>
            <a:rPr lang="en-US" cap="none" sz="800" b="1" i="0" u="none" baseline="0">
              <a:solidFill>
                <a:srgbClr val="000000"/>
              </a:solidFill>
              <a:latin typeface="Arial"/>
              <a:ea typeface="Arial"/>
              <a:cs typeface="Arial"/>
            </a:rPr>
            <a:t>MODALIDAD: INFRAESTRUCTURA SOCIAL MUNICIPAL
</a:t>
          </a:r>
          <a:r>
            <a:rPr lang="en-US" cap="none" sz="800" b="1" i="0" u="none" baseline="0">
              <a:solidFill>
                <a:srgbClr val="000000"/>
              </a:solidFill>
              <a:latin typeface="Arial"/>
              <a:ea typeface="Arial"/>
              <a:cs typeface="Arial"/>
            </a:rPr>
            <a:t>MUNICIPIO: PINAL DE AMOLES 
</a:t>
          </a:r>
          <a:r>
            <a:rPr lang="en-US" cap="none" sz="800" b="1" i="0" u="none" baseline="0">
              <a:solidFill>
                <a:srgbClr val="000000"/>
              </a:solidFill>
              <a:latin typeface="Arial"/>
              <a:ea typeface="Arial"/>
              <a:cs typeface="Arial"/>
            </a:rPr>
            <a:t>ZONA PRIORITARIA:
</a:t>
          </a:r>
          <a:r>
            <a:rPr lang="en-US" cap="none" sz="800" b="1" i="0" u="none" baseline="0">
              <a:solidFill>
                <a:srgbClr val="000000"/>
              </a:solidFill>
              <a:latin typeface="Arial"/>
              <a:ea typeface="Arial"/>
              <a:cs typeface="Arial"/>
            </a:rPr>
            <a:t>DEPENDENCIA NORMATIVA:</a:t>
          </a:r>
        </a:p>
      </xdr:txBody>
    </xdr:sp>
    <xdr:clientData/>
  </xdr:twoCellAnchor>
  <xdr:twoCellAnchor>
    <xdr:from>
      <xdr:col>10</xdr:col>
      <xdr:colOff>533400</xdr:colOff>
      <xdr:row>28</xdr:row>
      <xdr:rowOff>0</xdr:rowOff>
    </xdr:from>
    <xdr:to>
      <xdr:col>20</xdr:col>
      <xdr:colOff>123825</xdr:colOff>
      <xdr:row>28</xdr:row>
      <xdr:rowOff>0</xdr:rowOff>
    </xdr:to>
    <xdr:sp>
      <xdr:nvSpPr>
        <xdr:cNvPr id="2" name="Text Box 8"/>
        <xdr:cNvSpPr txBox="1">
          <a:spLocks noChangeArrowheads="1"/>
        </xdr:cNvSpPr>
      </xdr:nvSpPr>
      <xdr:spPr>
        <a:xfrm>
          <a:off x="6181725" y="5048250"/>
          <a:ext cx="792480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INSTANCIA EJECUTORA: MUNICIPIO DE PINAL DE AMOLES </a:t>
          </a:r>
        </a:p>
      </xdr:txBody>
    </xdr:sp>
    <xdr:clientData/>
  </xdr:twoCellAnchor>
  <xdr:twoCellAnchor>
    <xdr:from>
      <xdr:col>21</xdr:col>
      <xdr:colOff>609600</xdr:colOff>
      <xdr:row>28</xdr:row>
      <xdr:rowOff>0</xdr:rowOff>
    </xdr:from>
    <xdr:to>
      <xdr:col>25</xdr:col>
      <xdr:colOff>0</xdr:colOff>
      <xdr:row>28</xdr:row>
      <xdr:rowOff>0</xdr:rowOff>
    </xdr:to>
    <xdr:sp>
      <xdr:nvSpPr>
        <xdr:cNvPr id="3" name="Text Box 9"/>
        <xdr:cNvSpPr txBox="1">
          <a:spLocks noChangeArrowheads="1"/>
        </xdr:cNvSpPr>
      </xdr:nvSpPr>
      <xdr:spPr>
        <a:xfrm>
          <a:off x="15325725" y="5048250"/>
          <a:ext cx="15716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HOJA: 1  DE: 8</a:t>
          </a:r>
        </a:p>
      </xdr:txBody>
    </xdr:sp>
    <xdr:clientData/>
  </xdr:twoCellAnchor>
  <xdr:twoCellAnchor editAs="oneCell">
    <xdr:from>
      <xdr:col>1</xdr:col>
      <xdr:colOff>38100</xdr:colOff>
      <xdr:row>2</xdr:row>
      <xdr:rowOff>123825</xdr:rowOff>
    </xdr:from>
    <xdr:to>
      <xdr:col>2</xdr:col>
      <xdr:colOff>685800</xdr:colOff>
      <xdr:row>10</xdr:row>
      <xdr:rowOff>28575</xdr:rowOff>
    </xdr:to>
    <xdr:pic>
      <xdr:nvPicPr>
        <xdr:cNvPr id="4" name="6 Imagen" descr="J:\LOGOTIPO MUNICIPAL.png"/>
        <xdr:cNvPicPr preferRelativeResize="1">
          <a:picLocks noChangeAspect="1"/>
        </xdr:cNvPicPr>
      </xdr:nvPicPr>
      <xdr:blipFill>
        <a:blip r:embed="rId1"/>
        <a:stretch>
          <a:fillRect/>
        </a:stretch>
      </xdr:blipFill>
      <xdr:spPr>
        <a:xfrm>
          <a:off x="114300" y="523875"/>
          <a:ext cx="1352550" cy="1200150"/>
        </a:xfrm>
        <a:prstGeom prst="rect">
          <a:avLst/>
        </a:prstGeom>
        <a:noFill/>
        <a:ln w="9525" cmpd="sng">
          <a:noFill/>
        </a:ln>
      </xdr:spPr>
    </xdr:pic>
    <xdr:clientData/>
  </xdr:twoCellAnchor>
  <xdr:twoCellAnchor>
    <xdr:from>
      <xdr:col>22</xdr:col>
      <xdr:colOff>133350</xdr:colOff>
      <xdr:row>0</xdr:row>
      <xdr:rowOff>152400</xdr:rowOff>
    </xdr:from>
    <xdr:to>
      <xdr:col>24</xdr:col>
      <xdr:colOff>228600</xdr:colOff>
      <xdr:row>9</xdr:row>
      <xdr:rowOff>66675</xdr:rowOff>
    </xdr:to>
    <xdr:grpSp>
      <xdr:nvGrpSpPr>
        <xdr:cNvPr id="5" name="7 Grupo"/>
        <xdr:cNvGrpSpPr>
          <a:grpSpLocks/>
        </xdr:cNvGrpSpPr>
      </xdr:nvGrpSpPr>
      <xdr:grpSpPr>
        <a:xfrm>
          <a:off x="15611475" y="152400"/>
          <a:ext cx="1104900" cy="1447800"/>
          <a:chOff x="4722663" y="19050"/>
          <a:chExt cx="957318" cy="1121799"/>
        </a:xfrm>
        <a:solidFill>
          <a:srgbClr val="FFFFFF"/>
        </a:solidFill>
      </xdr:grpSpPr>
      <xdr:pic>
        <xdr:nvPicPr>
          <xdr:cNvPr id="6"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7"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28</xdr:row>
      <xdr:rowOff>0</xdr:rowOff>
    </xdr:from>
    <xdr:to>
      <xdr:col>7</xdr:col>
      <xdr:colOff>257175</xdr:colOff>
      <xdr:row>28</xdr:row>
      <xdr:rowOff>0</xdr:rowOff>
    </xdr:to>
    <xdr:sp>
      <xdr:nvSpPr>
        <xdr:cNvPr id="1" name="Text Box 1"/>
        <xdr:cNvSpPr txBox="1">
          <a:spLocks noChangeArrowheads="1"/>
        </xdr:cNvSpPr>
      </xdr:nvSpPr>
      <xdr:spPr>
        <a:xfrm>
          <a:off x="219075" y="6124575"/>
          <a:ext cx="42195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ESTADO: QUERETARO
</a:t>
          </a:r>
          <a:r>
            <a:rPr lang="en-US" cap="none" sz="800" b="1" i="0" u="none" baseline="0">
              <a:solidFill>
                <a:srgbClr val="000000"/>
              </a:solidFill>
              <a:latin typeface="Arial"/>
              <a:ea typeface="Arial"/>
              <a:cs typeface="Arial"/>
            </a:rPr>
            <a:t>FONDO DE APORTACIONES PARA LA INFRAESTRUCTURA SOCIAL
</a:t>
          </a:r>
          <a:r>
            <a:rPr lang="en-US" cap="none" sz="800" b="1" i="0" u="none" baseline="0">
              <a:solidFill>
                <a:srgbClr val="000000"/>
              </a:solidFill>
              <a:latin typeface="Arial"/>
              <a:ea typeface="Arial"/>
              <a:cs typeface="Arial"/>
            </a:rPr>
            <a:t>MODALIDAD: INFRAESTRUCTURA SOCIAL MUNICIPAL
</a:t>
          </a:r>
          <a:r>
            <a:rPr lang="en-US" cap="none" sz="800" b="1" i="0" u="none" baseline="0">
              <a:solidFill>
                <a:srgbClr val="000000"/>
              </a:solidFill>
              <a:latin typeface="Arial"/>
              <a:ea typeface="Arial"/>
              <a:cs typeface="Arial"/>
            </a:rPr>
            <a:t>MUNICIPIO: PINAL DE AMOLES 
</a:t>
          </a:r>
          <a:r>
            <a:rPr lang="en-US" cap="none" sz="800" b="1" i="0" u="none" baseline="0">
              <a:solidFill>
                <a:srgbClr val="000000"/>
              </a:solidFill>
              <a:latin typeface="Arial"/>
              <a:ea typeface="Arial"/>
              <a:cs typeface="Arial"/>
            </a:rPr>
            <a:t>ZONA PRIORITARIA:
</a:t>
          </a:r>
          <a:r>
            <a:rPr lang="en-US" cap="none" sz="800" b="1" i="0" u="none" baseline="0">
              <a:solidFill>
                <a:srgbClr val="000000"/>
              </a:solidFill>
              <a:latin typeface="Arial"/>
              <a:ea typeface="Arial"/>
              <a:cs typeface="Arial"/>
            </a:rPr>
            <a:t>DEPENDENCIA NORMATIVA:</a:t>
          </a:r>
        </a:p>
      </xdr:txBody>
    </xdr:sp>
    <xdr:clientData/>
  </xdr:twoCellAnchor>
  <xdr:twoCellAnchor>
    <xdr:from>
      <xdr:col>10</xdr:col>
      <xdr:colOff>533400</xdr:colOff>
      <xdr:row>28</xdr:row>
      <xdr:rowOff>0</xdr:rowOff>
    </xdr:from>
    <xdr:to>
      <xdr:col>19</xdr:col>
      <xdr:colOff>123825</xdr:colOff>
      <xdr:row>28</xdr:row>
      <xdr:rowOff>0</xdr:rowOff>
    </xdr:to>
    <xdr:sp>
      <xdr:nvSpPr>
        <xdr:cNvPr id="2" name="Text Box 2"/>
        <xdr:cNvSpPr txBox="1">
          <a:spLocks noChangeArrowheads="1"/>
        </xdr:cNvSpPr>
      </xdr:nvSpPr>
      <xdr:spPr>
        <a:xfrm>
          <a:off x="6181725" y="6124575"/>
          <a:ext cx="65627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INSTANCIA EJECUTORA: MUNICIPIO DE PINAL DE AMOLES </a:t>
          </a:r>
        </a:p>
      </xdr:txBody>
    </xdr:sp>
    <xdr:clientData/>
  </xdr:twoCellAnchor>
  <xdr:twoCellAnchor>
    <xdr:from>
      <xdr:col>20</xdr:col>
      <xdr:colOff>609600</xdr:colOff>
      <xdr:row>28</xdr:row>
      <xdr:rowOff>0</xdr:rowOff>
    </xdr:from>
    <xdr:to>
      <xdr:col>22</xdr:col>
      <xdr:colOff>466725</xdr:colOff>
      <xdr:row>28</xdr:row>
      <xdr:rowOff>0</xdr:rowOff>
    </xdr:to>
    <xdr:sp>
      <xdr:nvSpPr>
        <xdr:cNvPr id="3" name="Text Box 3"/>
        <xdr:cNvSpPr txBox="1">
          <a:spLocks noChangeArrowheads="1"/>
        </xdr:cNvSpPr>
      </xdr:nvSpPr>
      <xdr:spPr>
        <a:xfrm>
          <a:off x="13963650" y="6124575"/>
          <a:ext cx="13049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HOJA: 1  DE: 8</a:t>
          </a:r>
        </a:p>
      </xdr:txBody>
    </xdr:sp>
    <xdr:clientData/>
  </xdr:twoCellAnchor>
  <xdr:twoCellAnchor editAs="oneCell">
    <xdr:from>
      <xdr:col>1</xdr:col>
      <xdr:colOff>66675</xdr:colOff>
      <xdr:row>2</xdr:row>
      <xdr:rowOff>104775</xdr:rowOff>
    </xdr:from>
    <xdr:to>
      <xdr:col>3</xdr:col>
      <xdr:colOff>0</xdr:colOff>
      <xdr:row>10</xdr:row>
      <xdr:rowOff>9525</xdr:rowOff>
    </xdr:to>
    <xdr:pic>
      <xdr:nvPicPr>
        <xdr:cNvPr id="4" name="6 Imagen" descr="J:\LOGOTIPO MUNICIPAL.png"/>
        <xdr:cNvPicPr preferRelativeResize="1">
          <a:picLocks noChangeAspect="1"/>
        </xdr:cNvPicPr>
      </xdr:nvPicPr>
      <xdr:blipFill>
        <a:blip r:embed="rId1"/>
        <a:stretch>
          <a:fillRect/>
        </a:stretch>
      </xdr:blipFill>
      <xdr:spPr>
        <a:xfrm>
          <a:off x="142875" y="504825"/>
          <a:ext cx="1352550" cy="1200150"/>
        </a:xfrm>
        <a:prstGeom prst="rect">
          <a:avLst/>
        </a:prstGeom>
        <a:noFill/>
        <a:ln w="9525" cmpd="sng">
          <a:noFill/>
        </a:ln>
      </xdr:spPr>
    </xdr:pic>
    <xdr:clientData/>
  </xdr:twoCellAnchor>
  <xdr:twoCellAnchor>
    <xdr:from>
      <xdr:col>20</xdr:col>
      <xdr:colOff>800100</xdr:colOff>
      <xdr:row>0</xdr:row>
      <xdr:rowOff>133350</xdr:rowOff>
    </xdr:from>
    <xdr:to>
      <xdr:col>22</xdr:col>
      <xdr:colOff>457200</xdr:colOff>
      <xdr:row>9</xdr:row>
      <xdr:rowOff>47625</xdr:rowOff>
    </xdr:to>
    <xdr:grpSp>
      <xdr:nvGrpSpPr>
        <xdr:cNvPr id="5" name="7 Grupo"/>
        <xdr:cNvGrpSpPr>
          <a:grpSpLocks/>
        </xdr:cNvGrpSpPr>
      </xdr:nvGrpSpPr>
      <xdr:grpSpPr>
        <a:xfrm>
          <a:off x="14154150" y="133350"/>
          <a:ext cx="1104900" cy="1447800"/>
          <a:chOff x="4722663" y="19050"/>
          <a:chExt cx="957318" cy="1121799"/>
        </a:xfrm>
        <a:solidFill>
          <a:srgbClr val="FFFFFF"/>
        </a:solidFill>
      </xdr:grpSpPr>
      <xdr:pic>
        <xdr:nvPicPr>
          <xdr:cNvPr id="6"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7"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5"/>
  <sheetViews>
    <sheetView view="pageBreakPreview" zoomScale="96" zoomScaleSheetLayoutView="96" zoomScalePageLayoutView="0" workbookViewId="0" topLeftCell="A1">
      <selection activeCell="T8" sqref="T8"/>
    </sheetView>
  </sheetViews>
  <sheetFormatPr defaultColWidth="11.421875" defaultRowHeight="12.75"/>
  <cols>
    <col min="1" max="1" width="1.1484375" style="15" customWidth="1"/>
    <col min="2" max="2" width="10.57421875" style="15" customWidth="1"/>
    <col min="3" max="6" width="10.7109375" style="15" customWidth="1"/>
    <col min="7" max="7" width="8.140625" style="15" customWidth="1"/>
    <col min="8" max="8" width="5.140625" style="15" customWidth="1"/>
    <col min="9" max="9" width="9.140625" style="15" customWidth="1"/>
    <col min="10" max="10" width="7.8515625" style="15" customWidth="1"/>
    <col min="11" max="11" width="19.57421875" style="15" customWidth="1"/>
    <col min="12" max="12" width="13.421875" style="15" customWidth="1"/>
    <col min="13" max="13" width="7.140625" style="15" customWidth="1"/>
    <col min="14" max="14" width="13.8515625" style="15" customWidth="1"/>
    <col min="15" max="15" width="13.57421875" style="15" customWidth="1"/>
    <col min="16" max="17" width="12.8515625" style="15" customWidth="1"/>
    <col min="18" max="18" width="8.8515625" style="15" customWidth="1"/>
    <col min="19" max="19" width="8.421875" style="15" customWidth="1"/>
    <col min="20" max="20" width="9.421875" style="15" customWidth="1"/>
    <col min="21" max="21" width="9.8515625" style="15" customWidth="1"/>
    <col min="22" max="22" width="10.57421875" style="15" customWidth="1"/>
    <col min="23" max="23" width="8.28125" style="15" customWidth="1"/>
    <col min="24" max="25" width="6.140625" style="15" customWidth="1"/>
    <col min="26" max="26" width="13.00390625" style="194" customWidth="1"/>
    <col min="27" max="27" width="14.421875" style="15" bestFit="1" customWidth="1"/>
    <col min="28" max="28" width="13.8515625" style="15" customWidth="1"/>
    <col min="29" max="29" width="14.421875" style="15" bestFit="1" customWidth="1"/>
    <col min="30" max="31" width="11.421875" style="15" customWidth="1"/>
    <col min="32" max="32" width="14.421875" style="15" bestFit="1" customWidth="1"/>
    <col min="33" max="16384" width="11.421875" style="15" customWidth="1"/>
  </cols>
  <sheetData>
    <row r="1" spans="2:25" ht="12.75">
      <c r="B1" s="120"/>
      <c r="C1" s="119"/>
      <c r="D1" s="119"/>
      <c r="E1" s="119"/>
      <c r="F1" s="119"/>
      <c r="G1" s="119"/>
      <c r="H1" s="119"/>
      <c r="I1" s="119"/>
      <c r="J1" s="119"/>
      <c r="K1" s="119"/>
      <c r="L1" s="119"/>
      <c r="M1" s="119"/>
      <c r="N1" s="119"/>
      <c r="O1" s="119"/>
      <c r="P1" s="119"/>
      <c r="Q1" s="119"/>
      <c r="R1" s="119"/>
      <c r="S1" s="119"/>
      <c r="T1" s="119"/>
      <c r="U1" s="119"/>
      <c r="V1" s="119"/>
      <c r="W1" s="119"/>
      <c r="X1" s="119"/>
      <c r="Y1" s="121"/>
    </row>
    <row r="2" spans="2:25" ht="12.75">
      <c r="B2" s="122"/>
      <c r="C2" s="33"/>
      <c r="D2" s="33"/>
      <c r="E2" s="33"/>
      <c r="F2" s="33"/>
      <c r="G2" s="33"/>
      <c r="H2" s="33"/>
      <c r="I2" s="33"/>
      <c r="J2" s="33"/>
      <c r="K2" s="33"/>
      <c r="L2" s="33"/>
      <c r="M2" s="33"/>
      <c r="N2" s="33"/>
      <c r="O2" s="33"/>
      <c r="P2" s="33"/>
      <c r="Q2" s="33"/>
      <c r="R2" s="33"/>
      <c r="S2" s="33"/>
      <c r="T2" s="33"/>
      <c r="U2" s="33"/>
      <c r="V2" s="33"/>
      <c r="W2" s="33"/>
      <c r="X2" s="33"/>
      <c r="Y2" s="57"/>
    </row>
    <row r="3" spans="2:25" ht="15.75">
      <c r="B3" s="772" t="s">
        <v>35</v>
      </c>
      <c r="C3" s="773"/>
      <c r="D3" s="773"/>
      <c r="E3" s="773"/>
      <c r="F3" s="773"/>
      <c r="G3" s="773"/>
      <c r="H3" s="773"/>
      <c r="I3" s="773"/>
      <c r="J3" s="773"/>
      <c r="K3" s="773"/>
      <c r="L3" s="773"/>
      <c r="M3" s="773"/>
      <c r="N3" s="773"/>
      <c r="O3" s="773"/>
      <c r="P3" s="773"/>
      <c r="Q3" s="773"/>
      <c r="R3" s="773"/>
      <c r="S3" s="773"/>
      <c r="T3" s="773"/>
      <c r="U3" s="773"/>
      <c r="V3" s="773"/>
      <c r="W3" s="773"/>
      <c r="X3" s="773"/>
      <c r="Y3" s="774"/>
    </row>
    <row r="4" spans="2:25" ht="15.75">
      <c r="B4" s="772" t="s">
        <v>36</v>
      </c>
      <c r="C4" s="773"/>
      <c r="D4" s="773"/>
      <c r="E4" s="773"/>
      <c r="F4" s="773"/>
      <c r="G4" s="773"/>
      <c r="H4" s="773"/>
      <c r="I4" s="773"/>
      <c r="J4" s="773"/>
      <c r="K4" s="773"/>
      <c r="L4" s="773"/>
      <c r="M4" s="773"/>
      <c r="N4" s="773"/>
      <c r="O4" s="773"/>
      <c r="P4" s="773"/>
      <c r="Q4" s="773"/>
      <c r="R4" s="773"/>
      <c r="S4" s="773"/>
      <c r="T4" s="773"/>
      <c r="U4" s="773"/>
      <c r="V4" s="773"/>
      <c r="W4" s="773"/>
      <c r="X4" s="773"/>
      <c r="Y4" s="774"/>
    </row>
    <row r="5" spans="2:25" ht="12.75">
      <c r="B5" s="775" t="s">
        <v>37</v>
      </c>
      <c r="C5" s="776"/>
      <c r="D5" s="776"/>
      <c r="E5" s="776"/>
      <c r="F5" s="776"/>
      <c r="G5" s="776"/>
      <c r="H5" s="776"/>
      <c r="I5" s="776"/>
      <c r="J5" s="776"/>
      <c r="K5" s="776"/>
      <c r="L5" s="776"/>
      <c r="M5" s="776"/>
      <c r="N5" s="776"/>
      <c r="O5" s="776"/>
      <c r="P5" s="776"/>
      <c r="Q5" s="776"/>
      <c r="R5" s="776"/>
      <c r="S5" s="776"/>
      <c r="T5" s="776"/>
      <c r="U5" s="776"/>
      <c r="V5" s="776"/>
      <c r="W5" s="776"/>
      <c r="X5" s="776"/>
      <c r="Y5" s="777"/>
    </row>
    <row r="6" spans="2:25" ht="12.75">
      <c r="B6" s="56"/>
      <c r="D6" s="55" t="s">
        <v>32</v>
      </c>
      <c r="E6" s="55" t="s">
        <v>33</v>
      </c>
      <c r="F6" s="55"/>
      <c r="G6" s="33"/>
      <c r="H6" s="33"/>
      <c r="I6" s="33"/>
      <c r="J6" s="33"/>
      <c r="K6" s="33"/>
      <c r="L6" s="33"/>
      <c r="M6" s="33"/>
      <c r="N6" s="33"/>
      <c r="O6" s="33"/>
      <c r="P6" s="779" t="s">
        <v>65</v>
      </c>
      <c r="Q6" s="779"/>
      <c r="R6" s="779"/>
      <c r="S6" s="55" t="s">
        <v>136</v>
      </c>
      <c r="T6" s="33"/>
      <c r="U6" s="33"/>
      <c r="V6" s="33"/>
      <c r="W6" s="33"/>
      <c r="X6" s="33"/>
      <c r="Y6" s="57"/>
    </row>
    <row r="7" spans="2:25" ht="12.75">
      <c r="B7" s="56"/>
      <c r="D7" s="55" t="s">
        <v>132</v>
      </c>
      <c r="E7" s="55"/>
      <c r="F7" s="55"/>
      <c r="G7" s="86"/>
      <c r="H7" s="86"/>
      <c r="I7" s="86"/>
      <c r="J7" s="86"/>
      <c r="K7" s="778" t="s">
        <v>233</v>
      </c>
      <c r="L7" s="778"/>
      <c r="M7" s="778"/>
      <c r="N7" s="778"/>
      <c r="O7" s="778"/>
      <c r="P7" s="86"/>
      <c r="Q7" s="86"/>
      <c r="R7" s="86"/>
      <c r="S7" s="86"/>
      <c r="T7" s="33"/>
      <c r="U7" s="33"/>
      <c r="V7" s="33"/>
      <c r="W7" s="33"/>
      <c r="X7" s="33"/>
      <c r="Y7" s="57"/>
    </row>
    <row r="8" spans="2:25" ht="12.75">
      <c r="B8" s="56"/>
      <c r="D8" s="780" t="s">
        <v>551</v>
      </c>
      <c r="E8" s="780"/>
      <c r="F8" s="780"/>
      <c r="G8" s="780"/>
      <c r="H8" s="87"/>
      <c r="I8" s="87"/>
      <c r="J8" s="87"/>
      <c r="K8" s="776" t="s">
        <v>40</v>
      </c>
      <c r="L8" s="776"/>
      <c r="M8" s="776"/>
      <c r="N8" s="776"/>
      <c r="O8" s="776"/>
      <c r="P8" s="106" t="s">
        <v>79</v>
      </c>
      <c r="Q8" s="106"/>
      <c r="R8" s="106"/>
      <c r="S8" s="106"/>
      <c r="T8" s="106"/>
      <c r="U8" s="106"/>
      <c r="V8" s="106"/>
      <c r="W8" s="33"/>
      <c r="X8" s="33"/>
      <c r="Y8" s="57"/>
    </row>
    <row r="9" spans="2:25" ht="12.75">
      <c r="B9" s="56"/>
      <c r="D9" s="55" t="s">
        <v>30</v>
      </c>
      <c r="E9" s="55" t="s">
        <v>31</v>
      </c>
      <c r="F9" s="55"/>
      <c r="G9" s="33"/>
      <c r="H9" s="33"/>
      <c r="I9" s="33"/>
      <c r="J9" s="33"/>
      <c r="K9" s="33"/>
      <c r="L9" s="33"/>
      <c r="M9" s="33"/>
      <c r="N9" s="33"/>
      <c r="O9" s="33"/>
      <c r="P9" s="108" t="s">
        <v>89</v>
      </c>
      <c r="Q9" s="107" t="s">
        <v>90</v>
      </c>
      <c r="S9" s="33"/>
      <c r="T9" s="310" t="s">
        <v>48</v>
      </c>
      <c r="U9" s="33"/>
      <c r="V9" s="33"/>
      <c r="W9" s="33"/>
      <c r="X9" s="33"/>
      <c r="Y9" s="57"/>
    </row>
    <row r="10" spans="2:25" ht="12.75">
      <c r="B10" s="56"/>
      <c r="D10" s="55" t="s">
        <v>519</v>
      </c>
      <c r="E10" s="55"/>
      <c r="F10" s="55"/>
      <c r="G10" s="33"/>
      <c r="H10" s="33"/>
      <c r="I10" s="33"/>
      <c r="J10" s="33"/>
      <c r="K10" s="33"/>
      <c r="L10" s="33"/>
      <c r="M10" s="33"/>
      <c r="N10" s="33"/>
      <c r="O10" s="33"/>
      <c r="P10" s="108" t="s">
        <v>81</v>
      </c>
      <c r="Q10" s="107" t="s">
        <v>93</v>
      </c>
      <c r="S10" s="55"/>
      <c r="T10" s="33"/>
      <c r="U10" s="33"/>
      <c r="V10" s="33"/>
      <c r="W10" s="33"/>
      <c r="X10" s="33"/>
      <c r="Y10" s="57"/>
    </row>
    <row r="11" spans="2:25" ht="12.75">
      <c r="B11" s="56"/>
      <c r="D11" s="55" t="s">
        <v>520</v>
      </c>
      <c r="E11" s="55"/>
      <c r="F11" s="55"/>
      <c r="G11" s="33"/>
      <c r="H11" s="33"/>
      <c r="I11" s="33"/>
      <c r="J11" s="33"/>
      <c r="K11" s="33"/>
      <c r="L11" s="33"/>
      <c r="M11" s="33"/>
      <c r="N11" s="33"/>
      <c r="O11" s="33"/>
      <c r="P11" s="33"/>
      <c r="Q11" s="33"/>
      <c r="R11" s="33"/>
      <c r="S11" s="33"/>
      <c r="T11" s="33"/>
      <c r="U11" s="33"/>
      <c r="V11" s="33"/>
      <c r="W11" s="33"/>
      <c r="X11" s="33"/>
      <c r="Y11" s="57"/>
    </row>
    <row r="12" spans="2:25" ht="12.75">
      <c r="B12" s="769" t="s">
        <v>34</v>
      </c>
      <c r="C12" s="770"/>
      <c r="D12" s="770"/>
      <c r="E12" s="770"/>
      <c r="F12" s="770"/>
      <c r="G12" s="770"/>
      <c r="H12" s="770"/>
      <c r="I12" s="770"/>
      <c r="J12" s="770"/>
      <c r="K12" s="770"/>
      <c r="L12" s="770"/>
      <c r="M12" s="770"/>
      <c r="N12" s="770"/>
      <c r="O12" s="770"/>
      <c r="P12" s="770"/>
      <c r="Q12" s="770"/>
      <c r="R12" s="770"/>
      <c r="S12" s="770"/>
      <c r="T12" s="770"/>
      <c r="U12" s="770"/>
      <c r="V12" s="770"/>
      <c r="W12" s="770"/>
      <c r="X12" s="770"/>
      <c r="Y12" s="771"/>
    </row>
    <row r="13" spans="2:25" ht="13.5" thickBot="1">
      <c r="B13" s="58"/>
      <c r="C13" s="59"/>
      <c r="D13" s="59"/>
      <c r="E13" s="59"/>
      <c r="F13" s="59"/>
      <c r="G13" s="59"/>
      <c r="H13" s="59"/>
      <c r="I13" s="59"/>
      <c r="J13" s="59"/>
      <c r="K13" s="59"/>
      <c r="L13" s="59"/>
      <c r="M13" s="59"/>
      <c r="N13" s="59"/>
      <c r="O13" s="59"/>
      <c r="P13" s="59"/>
      <c r="Q13" s="59"/>
      <c r="R13" s="59"/>
      <c r="S13" s="59"/>
      <c r="T13" s="59"/>
      <c r="U13" s="60" t="s">
        <v>38</v>
      </c>
      <c r="V13" s="61">
        <v>1</v>
      </c>
      <c r="W13" s="61" t="s">
        <v>39</v>
      </c>
      <c r="X13" s="61"/>
      <c r="Y13" s="62">
        <v>12</v>
      </c>
    </row>
    <row r="14" ht="13.5" thickBot="1"/>
    <row r="15" spans="1:25" ht="18.75" customHeight="1" thickBot="1">
      <c r="A15" s="16"/>
      <c r="B15" s="758" t="s">
        <v>0</v>
      </c>
      <c r="C15" s="756" t="s">
        <v>1</v>
      </c>
      <c r="D15" s="760"/>
      <c r="E15" s="760"/>
      <c r="F15" s="757"/>
      <c r="G15" s="757" t="s">
        <v>2</v>
      </c>
      <c r="H15" s="758" t="s">
        <v>3</v>
      </c>
      <c r="I15" s="760" t="s">
        <v>4</v>
      </c>
      <c r="J15" s="758" t="s">
        <v>65</v>
      </c>
      <c r="K15" s="758" t="s">
        <v>5</v>
      </c>
      <c r="L15" s="758" t="s">
        <v>6</v>
      </c>
      <c r="M15" s="760" t="s">
        <v>22</v>
      </c>
      <c r="N15" s="766" t="s">
        <v>7</v>
      </c>
      <c r="O15" s="767"/>
      <c r="P15" s="767"/>
      <c r="Q15" s="768"/>
      <c r="R15" s="763" t="s">
        <v>8</v>
      </c>
      <c r="S15" s="764"/>
      <c r="T15" s="765"/>
      <c r="U15" s="758" t="s">
        <v>9</v>
      </c>
      <c r="V15" s="760" t="s">
        <v>52</v>
      </c>
      <c r="W15" s="758" t="s">
        <v>10</v>
      </c>
      <c r="X15" s="756" t="s">
        <v>102</v>
      </c>
      <c r="Y15" s="757"/>
    </row>
    <row r="16" spans="2:31" ht="18.75" customHeight="1" thickBot="1">
      <c r="B16" s="759"/>
      <c r="C16" s="784"/>
      <c r="D16" s="762"/>
      <c r="E16" s="762"/>
      <c r="F16" s="761"/>
      <c r="G16" s="761"/>
      <c r="H16" s="759"/>
      <c r="I16" s="762"/>
      <c r="J16" s="759"/>
      <c r="K16" s="759"/>
      <c r="L16" s="759"/>
      <c r="M16" s="761"/>
      <c r="N16" s="91" t="s">
        <v>12</v>
      </c>
      <c r="O16" s="92" t="s">
        <v>40</v>
      </c>
      <c r="P16" s="92" t="s">
        <v>117</v>
      </c>
      <c r="Q16" s="142" t="s">
        <v>118</v>
      </c>
      <c r="R16" s="91" t="s">
        <v>13</v>
      </c>
      <c r="S16" s="92" t="s">
        <v>14</v>
      </c>
      <c r="T16" s="93" t="s">
        <v>235</v>
      </c>
      <c r="U16" s="759"/>
      <c r="V16" s="761"/>
      <c r="W16" s="759"/>
      <c r="X16" s="100" t="s">
        <v>87</v>
      </c>
      <c r="Y16" s="100" t="s">
        <v>80</v>
      </c>
      <c r="Z16" s="194" t="s">
        <v>382</v>
      </c>
      <c r="AA16" s="10" t="s">
        <v>200</v>
      </c>
      <c r="AB16" s="10" t="s">
        <v>424</v>
      </c>
      <c r="AC16" s="10" t="s">
        <v>513</v>
      </c>
      <c r="AD16" s="10"/>
      <c r="AE16" s="10"/>
    </row>
    <row r="17" spans="2:33" ht="3.75" customHeight="1" thickBot="1">
      <c r="B17" s="1"/>
      <c r="C17" s="1"/>
      <c r="D17" s="1"/>
      <c r="E17" s="1"/>
      <c r="F17" s="1"/>
      <c r="G17" s="1"/>
      <c r="H17" s="1"/>
      <c r="I17" s="1"/>
      <c r="J17" s="1"/>
      <c r="K17" s="1"/>
      <c r="L17" s="1"/>
      <c r="M17" s="1"/>
      <c r="N17" s="10"/>
      <c r="O17" s="10"/>
      <c r="P17" s="10"/>
      <c r="Q17" s="10"/>
      <c r="R17" s="10"/>
      <c r="S17" s="10"/>
      <c r="T17" s="10"/>
      <c r="U17" s="10"/>
      <c r="V17" s="10"/>
      <c r="W17" s="10"/>
      <c r="X17" s="10"/>
      <c r="Y17" s="10"/>
      <c r="Z17" s="411"/>
      <c r="AA17" s="66"/>
      <c r="AB17" s="66"/>
      <c r="AC17" s="66"/>
      <c r="AD17" s="66"/>
      <c r="AE17" s="66"/>
      <c r="AF17" s="33"/>
      <c r="AG17" s="33"/>
    </row>
    <row r="18" spans="2:33" ht="12.75">
      <c r="B18" s="211"/>
      <c r="C18" s="785" t="s">
        <v>27</v>
      </c>
      <c r="D18" s="786"/>
      <c r="E18" s="786"/>
      <c r="F18" s="787"/>
      <c r="G18" s="211"/>
      <c r="H18" s="211"/>
      <c r="I18" s="212"/>
      <c r="J18" s="212"/>
      <c r="K18" s="213"/>
      <c r="L18" s="214"/>
      <c r="M18" s="222"/>
      <c r="N18" s="214"/>
      <c r="O18" s="214"/>
      <c r="P18" s="215"/>
      <c r="Q18" s="215"/>
      <c r="R18" s="216"/>
      <c r="S18" s="217"/>
      <c r="T18" s="218"/>
      <c r="U18" s="219"/>
      <c r="V18" s="218"/>
      <c r="W18" s="30"/>
      <c r="X18" s="30"/>
      <c r="Y18" s="8"/>
      <c r="Z18" s="412"/>
      <c r="AA18" s="66"/>
      <c r="AB18" s="66"/>
      <c r="AC18" s="66"/>
      <c r="AD18" s="66"/>
      <c r="AE18" s="66"/>
      <c r="AF18" s="33"/>
      <c r="AG18" s="33"/>
    </row>
    <row r="19" spans="2:33" s="312" customFormat="1" ht="21.75" customHeight="1">
      <c r="B19" s="207" t="s">
        <v>207</v>
      </c>
      <c r="C19" s="754" t="s">
        <v>165</v>
      </c>
      <c r="D19" s="755"/>
      <c r="E19" s="755"/>
      <c r="F19" s="755"/>
      <c r="G19" s="206" t="s">
        <v>47</v>
      </c>
      <c r="H19" s="207" t="s">
        <v>15</v>
      </c>
      <c r="I19" s="207" t="s">
        <v>103</v>
      </c>
      <c r="J19" s="207" t="s">
        <v>66</v>
      </c>
      <c r="K19" s="280" t="s">
        <v>166</v>
      </c>
      <c r="L19" s="246">
        <f>N19</f>
        <v>489009.1</v>
      </c>
      <c r="M19" s="220">
        <v>1</v>
      </c>
      <c r="N19" s="246">
        <f aca="true" t="shared" si="0" ref="N19:N28">Q19+P19+O19</f>
        <v>489009.1</v>
      </c>
      <c r="O19" s="246">
        <v>489009.1</v>
      </c>
      <c r="P19" s="246">
        <v>0</v>
      </c>
      <c r="Q19" s="246">
        <v>0</v>
      </c>
      <c r="R19" s="206" t="s">
        <v>26</v>
      </c>
      <c r="S19" s="208">
        <v>1</v>
      </c>
      <c r="T19" s="209">
        <v>1</v>
      </c>
      <c r="U19" s="210">
        <v>739</v>
      </c>
      <c r="V19" s="209" t="s">
        <v>97</v>
      </c>
      <c r="W19" s="205"/>
      <c r="X19" s="205"/>
      <c r="Y19" s="204" t="s">
        <v>88</v>
      </c>
      <c r="Z19" s="412">
        <v>489009.1</v>
      </c>
      <c r="AA19" s="441">
        <f>L19-Z19</f>
        <v>0</v>
      </c>
      <c r="AB19" s="441" t="s">
        <v>511</v>
      </c>
      <c r="AC19" s="441"/>
      <c r="AD19" s="352"/>
      <c r="AE19" s="352"/>
      <c r="AF19" s="315"/>
      <c r="AG19" s="315"/>
    </row>
    <row r="20" spans="2:33" s="312" customFormat="1" ht="18.75" customHeight="1">
      <c r="B20" s="245" t="s">
        <v>208</v>
      </c>
      <c r="C20" s="754" t="s">
        <v>239</v>
      </c>
      <c r="D20" s="755"/>
      <c r="E20" s="755"/>
      <c r="F20" s="755"/>
      <c r="G20" s="206" t="s">
        <v>47</v>
      </c>
      <c r="H20" s="207" t="s">
        <v>15</v>
      </c>
      <c r="I20" s="245" t="s">
        <v>104</v>
      </c>
      <c r="J20" s="207" t="s">
        <v>66</v>
      </c>
      <c r="K20" s="280" t="s">
        <v>182</v>
      </c>
      <c r="L20" s="246">
        <f>N20</f>
        <v>247518</v>
      </c>
      <c r="M20" s="220">
        <v>1</v>
      </c>
      <c r="N20" s="246">
        <f t="shared" si="0"/>
        <v>247518</v>
      </c>
      <c r="O20" s="246">
        <v>247518</v>
      </c>
      <c r="P20" s="246">
        <v>0</v>
      </c>
      <c r="Q20" s="246">
        <v>0</v>
      </c>
      <c r="R20" s="206" t="s">
        <v>26</v>
      </c>
      <c r="S20" s="208">
        <v>1</v>
      </c>
      <c r="T20" s="209">
        <v>1</v>
      </c>
      <c r="U20" s="210">
        <v>250</v>
      </c>
      <c r="V20" s="209" t="s">
        <v>97</v>
      </c>
      <c r="W20" s="205"/>
      <c r="X20" s="205"/>
      <c r="Y20" s="204" t="s">
        <v>88</v>
      </c>
      <c r="Z20" s="412">
        <v>247518</v>
      </c>
      <c r="AA20" s="441">
        <f aca="true" t="shared" si="1" ref="AA20:AA36">L20-Z20</f>
        <v>0</v>
      </c>
      <c r="AB20" s="441" t="s">
        <v>492</v>
      </c>
      <c r="AC20" s="430" t="s">
        <v>488</v>
      </c>
      <c r="AD20" s="352"/>
      <c r="AE20" s="352"/>
      <c r="AF20" s="315"/>
      <c r="AG20" s="315"/>
    </row>
    <row r="21" spans="1:33" s="312" customFormat="1" ht="15" customHeight="1">
      <c r="A21" s="312">
        <v>0</v>
      </c>
      <c r="B21" s="207" t="s">
        <v>240</v>
      </c>
      <c r="C21" s="781" t="s">
        <v>297</v>
      </c>
      <c r="D21" s="781"/>
      <c r="E21" s="781"/>
      <c r="F21" s="781"/>
      <c r="G21" s="206" t="s">
        <v>47</v>
      </c>
      <c r="H21" s="207" t="s">
        <v>15</v>
      </c>
      <c r="I21" s="207" t="s">
        <v>103</v>
      </c>
      <c r="J21" s="207" t="s">
        <v>66</v>
      </c>
      <c r="K21" s="280" t="s">
        <v>51</v>
      </c>
      <c r="L21" s="246">
        <f aca="true" t="shared" si="2" ref="L21:L28">N21</f>
        <v>650958.52</v>
      </c>
      <c r="M21" s="220">
        <v>1</v>
      </c>
      <c r="N21" s="246">
        <f t="shared" si="0"/>
        <v>650958.52</v>
      </c>
      <c r="O21" s="246">
        <v>650958.52</v>
      </c>
      <c r="P21" s="246">
        <v>0</v>
      </c>
      <c r="Q21" s="246">
        <v>0</v>
      </c>
      <c r="R21" s="206" t="s">
        <v>26</v>
      </c>
      <c r="S21" s="208">
        <v>1</v>
      </c>
      <c r="T21" s="209">
        <v>1</v>
      </c>
      <c r="U21" s="210">
        <v>465</v>
      </c>
      <c r="V21" s="209" t="s">
        <v>97</v>
      </c>
      <c r="W21" s="205"/>
      <c r="X21" s="205"/>
      <c r="Y21" s="204" t="s">
        <v>88</v>
      </c>
      <c r="Z21" s="412">
        <v>650958.52</v>
      </c>
      <c r="AA21" s="441">
        <f t="shared" si="1"/>
        <v>0</v>
      </c>
      <c r="AB21" s="441" t="s">
        <v>511</v>
      </c>
      <c r="AC21" s="441"/>
      <c r="AD21" s="352"/>
      <c r="AE21" s="352"/>
      <c r="AF21" s="315"/>
      <c r="AG21" s="315"/>
    </row>
    <row r="22" spans="2:33" s="312" customFormat="1" ht="22.5" customHeight="1">
      <c r="B22" s="207" t="s">
        <v>241</v>
      </c>
      <c r="C22" s="754" t="s">
        <v>242</v>
      </c>
      <c r="D22" s="755"/>
      <c r="E22" s="755"/>
      <c r="F22" s="755"/>
      <c r="G22" s="206" t="s">
        <v>47</v>
      </c>
      <c r="H22" s="207" t="s">
        <v>15</v>
      </c>
      <c r="I22" s="207" t="s">
        <v>104</v>
      </c>
      <c r="J22" s="207" t="s">
        <v>66</v>
      </c>
      <c r="K22" s="444" t="s">
        <v>514</v>
      </c>
      <c r="L22" s="246">
        <f t="shared" si="2"/>
        <v>776719.98</v>
      </c>
      <c r="M22" s="220">
        <v>1</v>
      </c>
      <c r="N22" s="246">
        <f t="shared" si="0"/>
        <v>776719.98</v>
      </c>
      <c r="O22" s="246">
        <v>776719.98</v>
      </c>
      <c r="P22" s="246">
        <v>0</v>
      </c>
      <c r="Q22" s="246">
        <v>0</v>
      </c>
      <c r="R22" s="206" t="s">
        <v>26</v>
      </c>
      <c r="S22" s="208">
        <v>1</v>
      </c>
      <c r="T22" s="209">
        <v>1</v>
      </c>
      <c r="U22" s="210">
        <v>135</v>
      </c>
      <c r="V22" s="209" t="s">
        <v>97</v>
      </c>
      <c r="W22" s="205"/>
      <c r="X22" s="205"/>
      <c r="Y22" s="204" t="s">
        <v>88</v>
      </c>
      <c r="Z22" s="412">
        <v>776719.98</v>
      </c>
      <c r="AA22" s="441">
        <f t="shared" si="1"/>
        <v>0</v>
      </c>
      <c r="AB22" s="441" t="s">
        <v>511</v>
      </c>
      <c r="AC22" s="441"/>
      <c r="AD22" s="352"/>
      <c r="AE22" s="352"/>
      <c r="AF22" s="315"/>
      <c r="AG22" s="315"/>
    </row>
    <row r="23" spans="2:33" s="312" customFormat="1" ht="19.5" customHeight="1">
      <c r="B23" s="207" t="s">
        <v>243</v>
      </c>
      <c r="C23" s="754" t="s">
        <v>244</v>
      </c>
      <c r="D23" s="755"/>
      <c r="E23" s="755"/>
      <c r="F23" s="755"/>
      <c r="G23" s="206" t="s">
        <v>47</v>
      </c>
      <c r="H23" s="207" t="s">
        <v>15</v>
      </c>
      <c r="I23" s="207" t="s">
        <v>103</v>
      </c>
      <c r="J23" s="207" t="s">
        <v>66</v>
      </c>
      <c r="K23" s="280" t="s">
        <v>111</v>
      </c>
      <c r="L23" s="246">
        <f t="shared" si="2"/>
        <v>466660.67</v>
      </c>
      <c r="M23" s="220">
        <v>1</v>
      </c>
      <c r="N23" s="246">
        <f t="shared" si="0"/>
        <v>466660.67</v>
      </c>
      <c r="O23" s="246">
        <v>466660.67</v>
      </c>
      <c r="P23" s="246">
        <v>0</v>
      </c>
      <c r="Q23" s="246">
        <v>0</v>
      </c>
      <c r="R23" s="206" t="s">
        <v>26</v>
      </c>
      <c r="S23" s="208">
        <v>1</v>
      </c>
      <c r="T23" s="209">
        <v>1</v>
      </c>
      <c r="U23" s="210">
        <v>165</v>
      </c>
      <c r="V23" s="209" t="s">
        <v>97</v>
      </c>
      <c r="W23" s="205"/>
      <c r="X23" s="205"/>
      <c r="Y23" s="204" t="s">
        <v>88</v>
      </c>
      <c r="Z23" s="412">
        <v>466660.67</v>
      </c>
      <c r="AA23" s="441">
        <f t="shared" si="1"/>
        <v>0</v>
      </c>
      <c r="AB23" s="441" t="s">
        <v>478</v>
      </c>
      <c r="AC23" s="441" t="s">
        <v>468</v>
      </c>
      <c r="AD23" s="352"/>
      <c r="AE23" s="352"/>
      <c r="AF23" s="315"/>
      <c r="AG23" s="315"/>
    </row>
    <row r="24" spans="2:33" s="312" customFormat="1" ht="28.5" customHeight="1">
      <c r="B24" s="206" t="s">
        <v>167</v>
      </c>
      <c r="C24" s="754" t="s">
        <v>216</v>
      </c>
      <c r="D24" s="755"/>
      <c r="E24" s="755"/>
      <c r="F24" s="755"/>
      <c r="G24" s="206" t="s">
        <v>47</v>
      </c>
      <c r="H24" s="207" t="s">
        <v>15</v>
      </c>
      <c r="I24" s="207" t="s">
        <v>104</v>
      </c>
      <c r="J24" s="207" t="s">
        <v>66</v>
      </c>
      <c r="K24" s="280" t="s">
        <v>217</v>
      </c>
      <c r="L24" s="246">
        <f t="shared" si="2"/>
        <v>209211.02</v>
      </c>
      <c r="M24" s="220">
        <v>1</v>
      </c>
      <c r="N24" s="246">
        <f t="shared" si="0"/>
        <v>209211.02</v>
      </c>
      <c r="O24" s="246">
        <v>209211.02</v>
      </c>
      <c r="P24" s="246">
        <v>0</v>
      </c>
      <c r="Q24" s="246">
        <v>0</v>
      </c>
      <c r="R24" s="206" t="s">
        <v>26</v>
      </c>
      <c r="S24" s="208">
        <v>1</v>
      </c>
      <c r="T24" s="209">
        <v>1</v>
      </c>
      <c r="U24" s="210">
        <v>125</v>
      </c>
      <c r="V24" s="209" t="s">
        <v>97</v>
      </c>
      <c r="W24" s="205"/>
      <c r="X24" s="205" t="s">
        <v>88</v>
      </c>
      <c r="Y24" s="205"/>
      <c r="Z24" s="412">
        <v>209211.02</v>
      </c>
      <c r="AA24" s="441">
        <f t="shared" si="1"/>
        <v>0</v>
      </c>
      <c r="AB24" s="441" t="s">
        <v>511</v>
      </c>
      <c r="AC24" s="441"/>
      <c r="AD24" s="352"/>
      <c r="AE24" s="352"/>
      <c r="AF24" s="315"/>
      <c r="AG24" s="315"/>
    </row>
    <row r="25" spans="2:33" s="312" customFormat="1" ht="19.5" customHeight="1">
      <c r="B25" s="206" t="s">
        <v>245</v>
      </c>
      <c r="C25" s="754" t="s">
        <v>221</v>
      </c>
      <c r="D25" s="755"/>
      <c r="E25" s="755"/>
      <c r="F25" s="755"/>
      <c r="G25" s="206" t="s">
        <v>47</v>
      </c>
      <c r="H25" s="207" t="s">
        <v>15</v>
      </c>
      <c r="I25" s="207" t="s">
        <v>104</v>
      </c>
      <c r="J25" s="207" t="s">
        <v>66</v>
      </c>
      <c r="K25" s="280" t="s">
        <v>64</v>
      </c>
      <c r="L25" s="246">
        <f t="shared" si="2"/>
        <v>1682841.64</v>
      </c>
      <c r="M25" s="220">
        <v>1</v>
      </c>
      <c r="N25" s="246">
        <f t="shared" si="0"/>
        <v>1682841.64</v>
      </c>
      <c r="O25" s="246">
        <v>1682841.64</v>
      </c>
      <c r="P25" s="246">
        <v>0</v>
      </c>
      <c r="Q25" s="246">
        <v>0</v>
      </c>
      <c r="R25" s="206" t="s">
        <v>26</v>
      </c>
      <c r="S25" s="208">
        <v>1</v>
      </c>
      <c r="T25" s="209">
        <v>1</v>
      </c>
      <c r="U25" s="210">
        <v>1281</v>
      </c>
      <c r="V25" s="209" t="s">
        <v>97</v>
      </c>
      <c r="W25" s="205"/>
      <c r="X25" s="205"/>
      <c r="Y25" s="205" t="s">
        <v>88</v>
      </c>
      <c r="Z25" s="412">
        <v>1682841.64</v>
      </c>
      <c r="AA25" s="441">
        <f t="shared" si="1"/>
        <v>0</v>
      </c>
      <c r="AB25" s="441" t="s">
        <v>465</v>
      </c>
      <c r="AC25" s="441" t="s">
        <v>466</v>
      </c>
      <c r="AD25" s="352"/>
      <c r="AE25" s="352"/>
      <c r="AF25" s="315"/>
      <c r="AG25" s="315"/>
    </row>
    <row r="26" spans="2:33" s="312" customFormat="1" ht="15" customHeight="1">
      <c r="B26" s="206" t="s">
        <v>247</v>
      </c>
      <c r="C26" s="754" t="s">
        <v>246</v>
      </c>
      <c r="D26" s="755"/>
      <c r="E26" s="755"/>
      <c r="F26" s="755"/>
      <c r="G26" s="206" t="s">
        <v>47</v>
      </c>
      <c r="H26" s="207" t="s">
        <v>15</v>
      </c>
      <c r="I26" s="207" t="s">
        <v>104</v>
      </c>
      <c r="J26" s="207" t="s">
        <v>66</v>
      </c>
      <c r="K26" s="280" t="s">
        <v>63</v>
      </c>
      <c r="L26" s="246">
        <f t="shared" si="2"/>
        <v>496659.43</v>
      </c>
      <c r="M26" s="220">
        <v>1</v>
      </c>
      <c r="N26" s="246">
        <f t="shared" si="0"/>
        <v>496659.43</v>
      </c>
      <c r="O26" s="246">
        <v>496659.43</v>
      </c>
      <c r="P26" s="246">
        <v>0</v>
      </c>
      <c r="Q26" s="246">
        <v>0</v>
      </c>
      <c r="R26" s="206" t="s">
        <v>26</v>
      </c>
      <c r="S26" s="208">
        <v>1</v>
      </c>
      <c r="T26" s="209">
        <v>1</v>
      </c>
      <c r="U26" s="210">
        <v>79</v>
      </c>
      <c r="V26" s="209" t="s">
        <v>97</v>
      </c>
      <c r="W26" s="205"/>
      <c r="X26" s="205"/>
      <c r="Y26" s="205" t="s">
        <v>88</v>
      </c>
      <c r="Z26" s="412">
        <v>496659.43</v>
      </c>
      <c r="AA26" s="441">
        <f t="shared" si="1"/>
        <v>0</v>
      </c>
      <c r="AB26" s="441" t="s">
        <v>500</v>
      </c>
      <c r="AC26" s="441" t="s">
        <v>486</v>
      </c>
      <c r="AD26" s="352"/>
      <c r="AE26" s="352"/>
      <c r="AF26" s="315"/>
      <c r="AG26" s="315"/>
    </row>
    <row r="27" spans="2:33" s="313" customFormat="1" ht="19.5" customHeight="1">
      <c r="B27" s="207" t="s">
        <v>248</v>
      </c>
      <c r="C27" s="788" t="s">
        <v>298</v>
      </c>
      <c r="D27" s="789"/>
      <c r="E27" s="789"/>
      <c r="F27" s="790"/>
      <c r="G27" s="206" t="s">
        <v>47</v>
      </c>
      <c r="H27" s="207" t="s">
        <v>15</v>
      </c>
      <c r="I27" s="207" t="s">
        <v>104</v>
      </c>
      <c r="J27" s="207" t="s">
        <v>66</v>
      </c>
      <c r="K27" s="640" t="s">
        <v>56</v>
      </c>
      <c r="L27" s="246">
        <f t="shared" si="2"/>
        <v>236805.34</v>
      </c>
      <c r="M27" s="220">
        <v>1</v>
      </c>
      <c r="N27" s="246">
        <f t="shared" si="0"/>
        <v>236805.34</v>
      </c>
      <c r="O27" s="246">
        <v>236805.34</v>
      </c>
      <c r="P27" s="246">
        <v>0</v>
      </c>
      <c r="Q27" s="246">
        <v>0</v>
      </c>
      <c r="R27" s="206" t="s">
        <v>26</v>
      </c>
      <c r="S27" s="208">
        <v>1</v>
      </c>
      <c r="T27" s="209">
        <v>1</v>
      </c>
      <c r="U27" s="210">
        <v>204</v>
      </c>
      <c r="V27" s="209" t="s">
        <v>97</v>
      </c>
      <c r="W27" s="210"/>
      <c r="X27" s="205" t="s">
        <v>88</v>
      </c>
      <c r="Y27" s="204"/>
      <c r="Z27" s="445"/>
      <c r="AA27" s="446">
        <f t="shared" si="1"/>
        <v>236805.34</v>
      </c>
      <c r="AB27" s="446"/>
      <c r="AC27" s="446"/>
      <c r="AD27" s="447"/>
      <c r="AE27" s="447"/>
      <c r="AF27" s="448"/>
      <c r="AG27" s="448"/>
    </row>
    <row r="28" spans="2:33" s="313" customFormat="1" ht="15" customHeight="1">
      <c r="B28" s="207" t="s">
        <v>188</v>
      </c>
      <c r="C28" s="788" t="s">
        <v>249</v>
      </c>
      <c r="D28" s="789"/>
      <c r="E28" s="789"/>
      <c r="F28" s="790"/>
      <c r="G28" s="206" t="s">
        <v>21</v>
      </c>
      <c r="H28" s="207" t="s">
        <v>15</v>
      </c>
      <c r="I28" s="207" t="s">
        <v>104</v>
      </c>
      <c r="J28" s="207" t="s">
        <v>66</v>
      </c>
      <c r="K28" s="449" t="s">
        <v>143</v>
      </c>
      <c r="L28" s="246">
        <f t="shared" si="2"/>
        <v>258570.02</v>
      </c>
      <c r="M28" s="220">
        <v>1</v>
      </c>
      <c r="N28" s="246">
        <f t="shared" si="0"/>
        <v>258570.02</v>
      </c>
      <c r="O28" s="246">
        <v>258570.02</v>
      </c>
      <c r="P28" s="246">
        <v>0</v>
      </c>
      <c r="Q28" s="246">
        <v>0</v>
      </c>
      <c r="R28" s="206" t="s">
        <v>26</v>
      </c>
      <c r="S28" s="208">
        <v>1</v>
      </c>
      <c r="T28" s="209">
        <v>1</v>
      </c>
      <c r="U28" s="210">
        <v>137</v>
      </c>
      <c r="V28" s="209" t="s">
        <v>97</v>
      </c>
      <c r="W28" s="210"/>
      <c r="X28" s="205"/>
      <c r="Y28" s="204" t="s">
        <v>88</v>
      </c>
      <c r="Z28" s="445">
        <v>258570.02</v>
      </c>
      <c r="AA28" s="446">
        <f t="shared" si="1"/>
        <v>0</v>
      </c>
      <c r="AB28" s="446" t="s">
        <v>498</v>
      </c>
      <c r="AC28" s="446" t="s">
        <v>499</v>
      </c>
      <c r="AD28" s="447"/>
      <c r="AE28" s="447"/>
      <c r="AF28" s="448"/>
      <c r="AG28" s="448"/>
    </row>
    <row r="29" spans="2:33" s="314" customFormat="1" ht="20.25" customHeight="1">
      <c r="B29" s="206" t="s">
        <v>302</v>
      </c>
      <c r="C29" s="788" t="s">
        <v>301</v>
      </c>
      <c r="D29" s="789"/>
      <c r="E29" s="789"/>
      <c r="F29" s="790"/>
      <c r="G29" s="206" t="s">
        <v>47</v>
      </c>
      <c r="H29" s="207" t="s">
        <v>15</v>
      </c>
      <c r="I29" s="207" t="s">
        <v>104</v>
      </c>
      <c r="J29" s="207" t="s">
        <v>66</v>
      </c>
      <c r="K29" s="640" t="s">
        <v>299</v>
      </c>
      <c r="L29" s="246">
        <f aca="true" t="shared" si="3" ref="L29:L35">N29</f>
        <v>63281.24</v>
      </c>
      <c r="M29" s="220">
        <v>1</v>
      </c>
      <c r="N29" s="246">
        <f aca="true" t="shared" si="4" ref="N29:N36">Q29+P29+O29</f>
        <v>63281.24</v>
      </c>
      <c r="O29" s="246">
        <v>63281.24</v>
      </c>
      <c r="P29" s="246">
        <v>0</v>
      </c>
      <c r="Q29" s="246">
        <v>0</v>
      </c>
      <c r="R29" s="206" t="s">
        <v>26</v>
      </c>
      <c r="S29" s="208">
        <v>1</v>
      </c>
      <c r="T29" s="209">
        <v>1</v>
      </c>
      <c r="U29" s="210">
        <v>192</v>
      </c>
      <c r="V29" s="209" t="s">
        <v>97</v>
      </c>
      <c r="W29" s="210"/>
      <c r="X29" s="205" t="s">
        <v>88</v>
      </c>
      <c r="Y29" s="204"/>
      <c r="Z29" s="413">
        <v>63281.24</v>
      </c>
      <c r="AA29" s="441">
        <f t="shared" si="1"/>
        <v>0</v>
      </c>
      <c r="AB29" s="430"/>
      <c r="AC29" s="430"/>
      <c r="AD29" s="442"/>
      <c r="AE29" s="442"/>
      <c r="AF29" s="317"/>
      <c r="AG29" s="317"/>
    </row>
    <row r="30" spans="2:33" s="314" customFormat="1" ht="19.5" customHeight="1">
      <c r="B30" s="206" t="s">
        <v>303</v>
      </c>
      <c r="C30" s="788" t="s">
        <v>250</v>
      </c>
      <c r="D30" s="789"/>
      <c r="E30" s="789"/>
      <c r="F30" s="790"/>
      <c r="G30" s="206" t="s">
        <v>47</v>
      </c>
      <c r="H30" s="207" t="s">
        <v>15</v>
      </c>
      <c r="I30" s="207" t="s">
        <v>103</v>
      </c>
      <c r="J30" s="207" t="s">
        <v>66</v>
      </c>
      <c r="K30" s="640" t="s">
        <v>153</v>
      </c>
      <c r="L30" s="246">
        <f t="shared" si="3"/>
        <v>148987.11</v>
      </c>
      <c r="M30" s="220">
        <v>1</v>
      </c>
      <c r="N30" s="246">
        <f t="shared" si="4"/>
        <v>148987.11</v>
      </c>
      <c r="O30" s="246">
        <v>148987.11</v>
      </c>
      <c r="P30" s="246">
        <v>0</v>
      </c>
      <c r="Q30" s="246">
        <v>0</v>
      </c>
      <c r="R30" s="206" t="s">
        <v>54</v>
      </c>
      <c r="S30" s="208">
        <v>1</v>
      </c>
      <c r="T30" s="209">
        <v>1</v>
      </c>
      <c r="U30" s="210">
        <v>418</v>
      </c>
      <c r="V30" s="209" t="s">
        <v>97</v>
      </c>
      <c r="W30" s="210"/>
      <c r="X30" s="205"/>
      <c r="Y30" s="205" t="s">
        <v>88</v>
      </c>
      <c r="Z30" s="413">
        <v>148987.11</v>
      </c>
      <c r="AA30" s="441">
        <f t="shared" si="1"/>
        <v>0</v>
      </c>
      <c r="AB30" s="430" t="s">
        <v>489</v>
      </c>
      <c r="AC30" s="430" t="s">
        <v>488</v>
      </c>
      <c r="AD30" s="442"/>
      <c r="AE30" s="442"/>
      <c r="AF30" s="317"/>
      <c r="AG30" s="317"/>
    </row>
    <row r="31" spans="2:33" s="313" customFormat="1" ht="30.75" customHeight="1">
      <c r="B31" s="206" t="s">
        <v>189</v>
      </c>
      <c r="C31" s="795" t="s">
        <v>379</v>
      </c>
      <c r="D31" s="796"/>
      <c r="E31" s="796"/>
      <c r="F31" s="797"/>
      <c r="G31" s="206" t="s">
        <v>47</v>
      </c>
      <c r="H31" s="207" t="s">
        <v>15</v>
      </c>
      <c r="I31" s="207" t="s">
        <v>104</v>
      </c>
      <c r="J31" s="207" t="s">
        <v>66</v>
      </c>
      <c r="K31" s="640" t="s">
        <v>179</v>
      </c>
      <c r="L31" s="246">
        <f t="shared" si="3"/>
        <v>493607.32</v>
      </c>
      <c r="M31" s="220">
        <v>1</v>
      </c>
      <c r="N31" s="246">
        <f t="shared" si="4"/>
        <v>493607.32</v>
      </c>
      <c r="O31" s="246">
        <v>493607.32</v>
      </c>
      <c r="P31" s="246">
        <v>0</v>
      </c>
      <c r="Q31" s="246">
        <v>0</v>
      </c>
      <c r="R31" s="206" t="s">
        <v>26</v>
      </c>
      <c r="S31" s="208">
        <v>1</v>
      </c>
      <c r="T31" s="209">
        <v>1</v>
      </c>
      <c r="U31" s="210">
        <v>532</v>
      </c>
      <c r="V31" s="209" t="s">
        <v>97</v>
      </c>
      <c r="W31" s="205"/>
      <c r="X31" s="205" t="s">
        <v>88</v>
      </c>
      <c r="Y31" s="205"/>
      <c r="Z31" s="445">
        <v>493607.32</v>
      </c>
      <c r="AA31" s="446">
        <f t="shared" si="1"/>
        <v>0</v>
      </c>
      <c r="AB31" s="446"/>
      <c r="AC31" s="446"/>
      <c r="AD31" s="447"/>
      <c r="AE31" s="447"/>
      <c r="AF31" s="448"/>
      <c r="AG31" s="448"/>
    </row>
    <row r="32" spans="2:33" s="314" customFormat="1" ht="12.75" customHeight="1">
      <c r="B32" s="207" t="s">
        <v>304</v>
      </c>
      <c r="C32" s="792" t="s">
        <v>251</v>
      </c>
      <c r="D32" s="793"/>
      <c r="E32" s="793"/>
      <c r="F32" s="794"/>
      <c r="G32" s="206" t="s">
        <v>47</v>
      </c>
      <c r="H32" s="207" t="s">
        <v>15</v>
      </c>
      <c r="I32" s="207" t="s">
        <v>104</v>
      </c>
      <c r="J32" s="207" t="s">
        <v>66</v>
      </c>
      <c r="K32" s="640" t="s">
        <v>62</v>
      </c>
      <c r="L32" s="246">
        <f t="shared" si="3"/>
        <v>706463.71</v>
      </c>
      <c r="M32" s="220">
        <v>1</v>
      </c>
      <c r="N32" s="246">
        <f t="shared" si="4"/>
        <v>706463.71</v>
      </c>
      <c r="O32" s="246">
        <v>706463.71</v>
      </c>
      <c r="P32" s="246">
        <v>0</v>
      </c>
      <c r="Q32" s="246">
        <v>0</v>
      </c>
      <c r="R32" s="206" t="s">
        <v>26</v>
      </c>
      <c r="S32" s="208">
        <v>1</v>
      </c>
      <c r="T32" s="209">
        <v>1</v>
      </c>
      <c r="U32" s="210">
        <v>146</v>
      </c>
      <c r="V32" s="209" t="s">
        <v>97</v>
      </c>
      <c r="W32" s="210"/>
      <c r="X32" s="205"/>
      <c r="Y32" s="204" t="s">
        <v>88</v>
      </c>
      <c r="Z32" s="413">
        <v>706463.71</v>
      </c>
      <c r="AA32" s="441">
        <f t="shared" si="1"/>
        <v>0</v>
      </c>
      <c r="AB32" s="430" t="s">
        <v>473</v>
      </c>
      <c r="AC32" s="430" t="s">
        <v>466</v>
      </c>
      <c r="AD32" s="442"/>
      <c r="AE32" s="442"/>
      <c r="AF32" s="317"/>
      <c r="AG32" s="317"/>
    </row>
    <row r="33" spans="2:33" s="314" customFormat="1" ht="12.75" customHeight="1">
      <c r="B33" s="206" t="s">
        <v>305</v>
      </c>
      <c r="C33" s="754" t="s">
        <v>116</v>
      </c>
      <c r="D33" s="755"/>
      <c r="E33" s="755"/>
      <c r="F33" s="755"/>
      <c r="G33" s="206" t="s">
        <v>47</v>
      </c>
      <c r="H33" s="207" t="s">
        <v>15</v>
      </c>
      <c r="I33" s="207" t="s">
        <v>168</v>
      </c>
      <c r="J33" s="207" t="s">
        <v>66</v>
      </c>
      <c r="K33" s="640" t="s">
        <v>160</v>
      </c>
      <c r="L33" s="246">
        <f t="shared" si="3"/>
        <v>208996.1</v>
      </c>
      <c r="M33" s="220">
        <v>1</v>
      </c>
      <c r="N33" s="246">
        <f t="shared" si="4"/>
        <v>208996.1</v>
      </c>
      <c r="O33" s="246">
        <v>208996.1</v>
      </c>
      <c r="P33" s="246">
        <v>0</v>
      </c>
      <c r="Q33" s="246">
        <v>0</v>
      </c>
      <c r="R33" s="206" t="s">
        <v>114</v>
      </c>
      <c r="S33" s="208" t="s">
        <v>115</v>
      </c>
      <c r="T33" s="209">
        <v>1</v>
      </c>
      <c r="U33" s="210">
        <v>25000</v>
      </c>
      <c r="V33" s="209" t="s">
        <v>97</v>
      </c>
      <c r="W33" s="205"/>
      <c r="X33" s="205"/>
      <c r="Y33" s="204" t="s">
        <v>88</v>
      </c>
      <c r="Z33" s="413">
        <v>208996.1</v>
      </c>
      <c r="AA33" s="441">
        <f t="shared" si="1"/>
        <v>0</v>
      </c>
      <c r="AB33" s="430"/>
      <c r="AC33" s="430"/>
      <c r="AD33" s="442"/>
      <c r="AE33" s="442"/>
      <c r="AF33" s="317"/>
      <c r="AG33" s="317"/>
    </row>
    <row r="34" spans="2:33" s="314" customFormat="1" ht="19.5" customHeight="1">
      <c r="B34" s="245" t="s">
        <v>347</v>
      </c>
      <c r="C34" s="788" t="s">
        <v>348</v>
      </c>
      <c r="D34" s="789"/>
      <c r="E34" s="789"/>
      <c r="F34" s="790"/>
      <c r="G34" s="206" t="s">
        <v>47</v>
      </c>
      <c r="H34" s="207" t="s">
        <v>15</v>
      </c>
      <c r="I34" s="207" t="s">
        <v>104</v>
      </c>
      <c r="J34" s="207" t="s">
        <v>66</v>
      </c>
      <c r="K34" s="640" t="s">
        <v>154</v>
      </c>
      <c r="L34" s="246">
        <f t="shared" si="3"/>
        <v>75593.92</v>
      </c>
      <c r="M34" s="220">
        <v>1</v>
      </c>
      <c r="N34" s="246">
        <f t="shared" si="4"/>
        <v>75593.92</v>
      </c>
      <c r="O34" s="246">
        <v>75593.92</v>
      </c>
      <c r="P34" s="246"/>
      <c r="Q34" s="246">
        <v>0</v>
      </c>
      <c r="R34" s="206" t="s">
        <v>26</v>
      </c>
      <c r="S34" s="208">
        <v>1</v>
      </c>
      <c r="T34" s="209">
        <v>1</v>
      </c>
      <c r="U34" s="210">
        <v>250</v>
      </c>
      <c r="V34" s="209" t="s">
        <v>97</v>
      </c>
      <c r="W34" s="205"/>
      <c r="X34" s="205"/>
      <c r="Y34" s="204" t="s">
        <v>88</v>
      </c>
      <c r="Z34" s="413">
        <v>75593.92</v>
      </c>
      <c r="AA34" s="441">
        <f t="shared" si="1"/>
        <v>0</v>
      </c>
      <c r="AB34" s="430" t="s">
        <v>495</v>
      </c>
      <c r="AC34" s="430" t="s">
        <v>486</v>
      </c>
      <c r="AD34" s="442"/>
      <c r="AE34" s="442"/>
      <c r="AF34" s="317"/>
      <c r="AG34" s="317"/>
    </row>
    <row r="35" spans="2:33" s="314" customFormat="1" ht="30.75" customHeight="1">
      <c r="B35" s="206" t="s">
        <v>377</v>
      </c>
      <c r="C35" s="754" t="s">
        <v>378</v>
      </c>
      <c r="D35" s="755"/>
      <c r="E35" s="755"/>
      <c r="F35" s="755"/>
      <c r="G35" s="206" t="s">
        <v>47</v>
      </c>
      <c r="H35" s="207" t="s">
        <v>15</v>
      </c>
      <c r="I35" s="207" t="s">
        <v>104</v>
      </c>
      <c r="J35" s="207" t="s">
        <v>66</v>
      </c>
      <c r="K35" s="640" t="s">
        <v>179</v>
      </c>
      <c r="L35" s="246">
        <f t="shared" si="3"/>
        <v>140030.7</v>
      </c>
      <c r="M35" s="220">
        <v>1</v>
      </c>
      <c r="N35" s="246">
        <f t="shared" si="4"/>
        <v>140030.7</v>
      </c>
      <c r="O35" s="246">
        <v>140030.7</v>
      </c>
      <c r="P35" s="246">
        <v>0</v>
      </c>
      <c r="Q35" s="246">
        <v>0</v>
      </c>
      <c r="R35" s="206" t="s">
        <v>26</v>
      </c>
      <c r="S35" s="208">
        <v>1</v>
      </c>
      <c r="T35" s="209">
        <v>1</v>
      </c>
      <c r="U35" s="210">
        <v>532</v>
      </c>
      <c r="V35" s="209" t="s">
        <v>97</v>
      </c>
      <c r="W35" s="205"/>
      <c r="X35" s="205" t="s">
        <v>88</v>
      </c>
      <c r="Y35" s="205"/>
      <c r="Z35" s="413">
        <v>140030.7</v>
      </c>
      <c r="AA35" s="441">
        <f t="shared" si="1"/>
        <v>0</v>
      </c>
      <c r="AB35" s="430" t="s">
        <v>463</v>
      </c>
      <c r="AC35" s="430" t="s">
        <v>427</v>
      </c>
      <c r="AD35" s="442"/>
      <c r="AE35" s="442"/>
      <c r="AF35" s="317"/>
      <c r="AG35" s="317"/>
    </row>
    <row r="36" spans="2:33" s="314" customFormat="1" ht="30.75" customHeight="1">
      <c r="B36" s="206" t="s">
        <v>389</v>
      </c>
      <c r="C36" s="754" t="s">
        <v>383</v>
      </c>
      <c r="D36" s="755"/>
      <c r="E36" s="755"/>
      <c r="F36" s="755"/>
      <c r="G36" s="206" t="s">
        <v>526</v>
      </c>
      <c r="H36" s="207" t="s">
        <v>15</v>
      </c>
      <c r="I36" s="207" t="s">
        <v>104</v>
      </c>
      <c r="J36" s="207" t="s">
        <v>66</v>
      </c>
      <c r="K36" s="640" t="s">
        <v>143</v>
      </c>
      <c r="L36" s="246">
        <f>N36</f>
        <v>265288.4</v>
      </c>
      <c r="M36" s="220">
        <v>1</v>
      </c>
      <c r="N36" s="246">
        <f t="shared" si="4"/>
        <v>265288.4</v>
      </c>
      <c r="O36" s="246">
        <v>265288.4</v>
      </c>
      <c r="P36" s="246">
        <v>0</v>
      </c>
      <c r="Q36" s="246">
        <v>0</v>
      </c>
      <c r="R36" s="206" t="s">
        <v>26</v>
      </c>
      <c r="S36" s="208">
        <v>1</v>
      </c>
      <c r="T36" s="209">
        <v>1</v>
      </c>
      <c r="U36" s="210">
        <v>137</v>
      </c>
      <c r="V36" s="209" t="s">
        <v>97</v>
      </c>
      <c r="W36" s="205"/>
      <c r="X36" s="205" t="s">
        <v>88</v>
      </c>
      <c r="Y36" s="205"/>
      <c r="Z36" s="413">
        <v>265288.4</v>
      </c>
      <c r="AA36" s="441">
        <f t="shared" si="1"/>
        <v>0</v>
      </c>
      <c r="AB36" s="430"/>
      <c r="AC36" s="430"/>
      <c r="AD36" s="442"/>
      <c r="AE36" s="442"/>
      <c r="AF36" s="317"/>
      <c r="AG36" s="317"/>
    </row>
    <row r="37" spans="2:33" s="314" customFormat="1" ht="30.75" customHeight="1" thickBot="1">
      <c r="B37" s="502" t="s">
        <v>392</v>
      </c>
      <c r="C37" s="798" t="s">
        <v>393</v>
      </c>
      <c r="D37" s="799"/>
      <c r="E37" s="799"/>
      <c r="F37" s="799"/>
      <c r="G37" s="502" t="s">
        <v>47</v>
      </c>
      <c r="H37" s="503" t="s">
        <v>15</v>
      </c>
      <c r="I37" s="503" t="s">
        <v>104</v>
      </c>
      <c r="J37" s="503" t="s">
        <v>66</v>
      </c>
      <c r="K37" s="639" t="s">
        <v>95</v>
      </c>
      <c r="L37" s="505">
        <f>N37</f>
        <v>263090.96</v>
      </c>
      <c r="M37" s="506">
        <v>1</v>
      </c>
      <c r="N37" s="505">
        <f>Q37+P37+O37</f>
        <v>263090.96</v>
      </c>
      <c r="O37" s="505">
        <v>263090.96</v>
      </c>
      <c r="P37" s="505">
        <v>0</v>
      </c>
      <c r="Q37" s="505">
        <v>0</v>
      </c>
      <c r="R37" s="502" t="s">
        <v>26</v>
      </c>
      <c r="S37" s="643">
        <v>1</v>
      </c>
      <c r="T37" s="511">
        <v>1</v>
      </c>
      <c r="U37" s="644">
        <v>206</v>
      </c>
      <c r="V37" s="511" t="s">
        <v>97</v>
      </c>
      <c r="W37" s="567"/>
      <c r="X37" s="567" t="s">
        <v>88</v>
      </c>
      <c r="Y37" s="567"/>
      <c r="Z37" s="413"/>
      <c r="AA37" s="441"/>
      <c r="AB37" s="430"/>
      <c r="AC37" s="430"/>
      <c r="AD37" s="442"/>
      <c r="AE37" s="442"/>
      <c r="AF37" s="317"/>
      <c r="AG37" s="317"/>
    </row>
    <row r="38" spans="2:33" ht="13.5" thickBot="1">
      <c r="B38" s="1"/>
      <c r="C38" s="1"/>
      <c r="D38" s="1"/>
      <c r="E38" s="1"/>
      <c r="F38" s="1"/>
      <c r="G38" s="50"/>
      <c r="H38" s="1"/>
      <c r="I38" s="1"/>
      <c r="J38" s="1"/>
      <c r="K38" s="49" t="s">
        <v>12</v>
      </c>
      <c r="L38" s="46">
        <f>SUM(L19:L37)</f>
        <v>7880293.18</v>
      </c>
      <c r="M38" s="19"/>
      <c r="N38" s="46">
        <f>SUM(N19:N37)</f>
        <v>7880293.18</v>
      </c>
      <c r="O38" s="46">
        <f>SUM(O18:O37)</f>
        <v>7880293.18</v>
      </c>
      <c r="P38" s="46">
        <f>SUM(P18:P37)</f>
        <v>0</v>
      </c>
      <c r="Q38" s="46">
        <f>SUM(Q19:Q37)</f>
        <v>0</v>
      </c>
      <c r="R38" s="1"/>
      <c r="S38" s="1"/>
      <c r="T38" s="1"/>
      <c r="U38" s="1"/>
      <c r="V38" s="50"/>
      <c r="W38" s="1"/>
      <c r="X38" s="1"/>
      <c r="Y38" s="1"/>
      <c r="Z38" s="414"/>
      <c r="AA38" s="443">
        <f>SUM(AA19:AA37)</f>
        <v>236805.34</v>
      </c>
      <c r="AB38" s="66"/>
      <c r="AC38" s="66"/>
      <c r="AD38" s="66"/>
      <c r="AE38" s="66"/>
      <c r="AF38" s="33"/>
      <c r="AG38" s="33"/>
    </row>
    <row r="39" spans="13:33" ht="12.75">
      <c r="M39" s="19"/>
      <c r="Z39" s="411"/>
      <c r="AA39" s="783"/>
      <c r="AB39" s="783"/>
      <c r="AC39" s="443"/>
      <c r="AD39" s="66"/>
      <c r="AE39" s="66"/>
      <c r="AF39" s="203"/>
      <c r="AG39" s="33"/>
    </row>
    <row r="40" spans="3:33" ht="12.75">
      <c r="C40" s="47"/>
      <c r="D40" s="139"/>
      <c r="E40" s="134"/>
      <c r="N40" s="708"/>
      <c r="O40" s="709"/>
      <c r="P40" s="190"/>
      <c r="T40" s="782" t="s">
        <v>397</v>
      </c>
      <c r="U40" s="782"/>
      <c r="V40" s="782"/>
      <c r="W40" s="782"/>
      <c r="X40" s="782"/>
      <c r="Y40" s="782"/>
      <c r="Z40" s="411"/>
      <c r="AA40" s="33"/>
      <c r="AB40" s="33"/>
      <c r="AC40" s="33"/>
      <c r="AD40" s="33"/>
      <c r="AE40" s="33"/>
      <c r="AF40" s="33"/>
      <c r="AG40" s="33"/>
    </row>
    <row r="41" spans="15:33" ht="12.75">
      <c r="O41" s="78"/>
      <c r="P41" s="141"/>
      <c r="Q41" s="141"/>
      <c r="T41" s="791" t="s">
        <v>19</v>
      </c>
      <c r="U41" s="791"/>
      <c r="V41" s="791"/>
      <c r="W41" s="791"/>
      <c r="X41" s="791"/>
      <c r="Y41" s="791"/>
      <c r="Z41" s="411"/>
      <c r="AA41" s="33"/>
      <c r="AB41" s="33"/>
      <c r="AC41" s="33"/>
      <c r="AD41" s="33"/>
      <c r="AE41" s="33"/>
      <c r="AF41" s="33"/>
      <c r="AG41" s="33"/>
    </row>
    <row r="42" spans="20:33" ht="12.75">
      <c r="T42" s="20"/>
      <c r="U42" s="20"/>
      <c r="V42" s="20"/>
      <c r="W42" s="20"/>
      <c r="X42" s="20"/>
      <c r="Y42" s="20"/>
      <c r="Z42" s="411"/>
      <c r="AA42" s="776"/>
      <c r="AB42" s="776"/>
      <c r="AC42" s="203"/>
      <c r="AD42" s="33"/>
      <c r="AE42" s="33"/>
      <c r="AF42" s="203"/>
      <c r="AG42" s="33"/>
    </row>
    <row r="45" ht="12.75">
      <c r="AA45" s="33"/>
    </row>
  </sheetData>
  <sheetProtection/>
  <mergeCells count="47">
    <mergeCell ref="C28:F28"/>
    <mergeCell ref="T41:Y41"/>
    <mergeCell ref="C27:F27"/>
    <mergeCell ref="C32:F32"/>
    <mergeCell ref="C30:F30"/>
    <mergeCell ref="C29:F29"/>
    <mergeCell ref="C34:F34"/>
    <mergeCell ref="C36:F36"/>
    <mergeCell ref="C31:F31"/>
    <mergeCell ref="C37:F37"/>
    <mergeCell ref="AA42:AB42"/>
    <mergeCell ref="K15:K16"/>
    <mergeCell ref="J15:J16"/>
    <mergeCell ref="C21:F21"/>
    <mergeCell ref="C35:F35"/>
    <mergeCell ref="T40:Y40"/>
    <mergeCell ref="AA39:AB39"/>
    <mergeCell ref="C33:F33"/>
    <mergeCell ref="C23:F23"/>
    <mergeCell ref="C15:F16"/>
    <mergeCell ref="C26:F26"/>
    <mergeCell ref="C19:F19"/>
    <mergeCell ref="C22:F22"/>
    <mergeCell ref="C18:F18"/>
    <mergeCell ref="C24:F24"/>
    <mergeCell ref="C25:F25"/>
    <mergeCell ref="B12:Y12"/>
    <mergeCell ref="B3:Y3"/>
    <mergeCell ref="B4:Y4"/>
    <mergeCell ref="B5:Y5"/>
    <mergeCell ref="K7:O7"/>
    <mergeCell ref="P6:R6"/>
    <mergeCell ref="K8:O8"/>
    <mergeCell ref="D8:G8"/>
    <mergeCell ref="C20:F20"/>
    <mergeCell ref="X15:Y15"/>
    <mergeCell ref="W15:W16"/>
    <mergeCell ref="U15:U16"/>
    <mergeCell ref="B15:B16"/>
    <mergeCell ref="M15:M16"/>
    <mergeCell ref="L15:L16"/>
    <mergeCell ref="I15:I16"/>
    <mergeCell ref="H15:H16"/>
    <mergeCell ref="G15:G16"/>
    <mergeCell ref="R15:T15"/>
    <mergeCell ref="V15:V16"/>
    <mergeCell ref="N15:Q15"/>
  </mergeCells>
  <printOptions horizontalCentered="1" verticalCentered="1"/>
  <pageMargins left="0.5905511811023623" right="0.3937007874015748" top="0.7874015748031497" bottom="0" header="0" footer="0"/>
  <pageSetup horizontalDpi="600" verticalDpi="600" orientation="landscape" paperSize="5" scale="65" r:id="rId2"/>
  <drawing r:id="rId1"/>
</worksheet>
</file>

<file path=xl/worksheets/sheet10.xml><?xml version="1.0" encoding="utf-8"?>
<worksheet xmlns="http://schemas.openxmlformats.org/spreadsheetml/2006/main" xmlns:r="http://schemas.openxmlformats.org/officeDocument/2006/relationships">
  <dimension ref="A1:Y43"/>
  <sheetViews>
    <sheetView view="pageBreakPreview" zoomScaleSheetLayoutView="100" zoomScalePageLayoutView="0" workbookViewId="0" topLeftCell="A1">
      <selection activeCell="R6" sqref="R6"/>
    </sheetView>
  </sheetViews>
  <sheetFormatPr defaultColWidth="11.421875" defaultRowHeight="12.75"/>
  <cols>
    <col min="1" max="1" width="1.1484375" style="15" customWidth="1"/>
    <col min="2" max="2" width="10.57421875" style="15" customWidth="1"/>
    <col min="3" max="5" width="10.7109375" style="15" customWidth="1"/>
    <col min="6" max="6" width="12.57421875" style="15" customWidth="1"/>
    <col min="7" max="7" width="8.140625" style="15" customWidth="1"/>
    <col min="8" max="8" width="5.7109375" style="15" customWidth="1"/>
    <col min="9" max="9" width="10.421875" style="15" customWidth="1"/>
    <col min="10" max="10" width="19.28125" style="15" customWidth="1"/>
    <col min="11" max="11" width="14.28125" style="15" customWidth="1"/>
    <col min="12" max="12" width="7.421875" style="15" customWidth="1"/>
    <col min="13" max="15" width="12.7109375" style="15" customWidth="1"/>
    <col min="16" max="16" width="8.57421875" style="15" customWidth="1"/>
    <col min="17" max="17" width="8.28125" style="15" customWidth="1"/>
    <col min="18" max="18" width="9.421875" style="15" customWidth="1"/>
    <col min="19" max="19" width="11.00390625" style="15" customWidth="1"/>
    <col min="20" max="20" width="11.140625" style="15" customWidth="1"/>
    <col min="21" max="21" width="9.00390625" style="15" customWidth="1"/>
    <col min="22" max="22" width="9.28125" style="15" customWidth="1"/>
    <col min="23" max="23" width="12.28125" style="15" bestFit="1" customWidth="1"/>
    <col min="24" max="16384" width="11.421875" style="15" customWidth="1"/>
  </cols>
  <sheetData>
    <row r="1" spans="2:22" ht="15.75">
      <c r="B1" s="800"/>
      <c r="C1" s="801"/>
      <c r="D1" s="801"/>
      <c r="E1" s="801"/>
      <c r="F1" s="801"/>
      <c r="G1" s="801"/>
      <c r="H1" s="801"/>
      <c r="I1" s="801"/>
      <c r="J1" s="801"/>
      <c r="K1" s="801"/>
      <c r="L1" s="801"/>
      <c r="M1" s="801"/>
      <c r="N1" s="801"/>
      <c r="O1" s="801"/>
      <c r="P1" s="801"/>
      <c r="Q1" s="801"/>
      <c r="R1" s="801"/>
      <c r="S1" s="801"/>
      <c r="T1" s="801"/>
      <c r="U1" s="801"/>
      <c r="V1" s="802"/>
    </row>
    <row r="2" spans="2:22" ht="15.75">
      <c r="B2" s="772" t="s">
        <v>36</v>
      </c>
      <c r="C2" s="773"/>
      <c r="D2" s="773"/>
      <c r="E2" s="773"/>
      <c r="F2" s="773"/>
      <c r="G2" s="773"/>
      <c r="H2" s="773"/>
      <c r="I2" s="773"/>
      <c r="J2" s="773"/>
      <c r="K2" s="773"/>
      <c r="L2" s="773"/>
      <c r="M2" s="773"/>
      <c r="N2" s="773"/>
      <c r="O2" s="773"/>
      <c r="P2" s="773"/>
      <c r="Q2" s="773"/>
      <c r="R2" s="773"/>
      <c r="S2" s="773"/>
      <c r="T2" s="773"/>
      <c r="U2" s="773"/>
      <c r="V2" s="774"/>
    </row>
    <row r="3" spans="2:22" ht="12.75">
      <c r="B3" s="775" t="s">
        <v>37</v>
      </c>
      <c r="C3" s="776"/>
      <c r="D3" s="776"/>
      <c r="E3" s="776"/>
      <c r="F3" s="776"/>
      <c r="G3" s="776"/>
      <c r="H3" s="776"/>
      <c r="I3" s="776"/>
      <c r="J3" s="776"/>
      <c r="K3" s="776"/>
      <c r="L3" s="776"/>
      <c r="M3" s="776"/>
      <c r="N3" s="776"/>
      <c r="O3" s="776"/>
      <c r="P3" s="776"/>
      <c r="Q3" s="776"/>
      <c r="R3" s="776"/>
      <c r="S3" s="776"/>
      <c r="T3" s="776"/>
      <c r="U3" s="776"/>
      <c r="V3" s="777"/>
    </row>
    <row r="4" spans="2:22" ht="12.75">
      <c r="B4" s="56"/>
      <c r="D4" s="55" t="s">
        <v>32</v>
      </c>
      <c r="E4" s="55" t="s">
        <v>33</v>
      </c>
      <c r="F4" s="55"/>
      <c r="G4" s="33"/>
      <c r="H4" s="33"/>
      <c r="I4" s="33"/>
      <c r="J4" s="33"/>
      <c r="K4" s="33"/>
      <c r="L4" s="33"/>
      <c r="M4" s="33"/>
      <c r="N4" s="33"/>
      <c r="O4" s="33"/>
      <c r="P4" s="33"/>
      <c r="Q4" s="33"/>
      <c r="R4" s="33"/>
      <c r="S4" s="33"/>
      <c r="T4" s="33"/>
      <c r="U4" s="33"/>
      <c r="V4" s="57"/>
    </row>
    <row r="5" spans="2:22" ht="12.75">
      <c r="B5" s="56"/>
      <c r="D5" s="55" t="str">
        <f>'AGUA POTABLE 1'!D7</f>
        <v>FONDO DE  INFRAESTRUCTURA SOCIAL MUNICIPAL.</v>
      </c>
      <c r="E5" s="55"/>
      <c r="F5" s="55"/>
      <c r="H5" s="86"/>
      <c r="I5" s="86"/>
      <c r="J5" s="778" t="s">
        <v>233</v>
      </c>
      <c r="K5" s="778"/>
      <c r="L5" s="778"/>
      <c r="M5" s="778"/>
      <c r="N5" s="778"/>
      <c r="O5" s="86"/>
      <c r="P5" s="86"/>
      <c r="Q5" s="86"/>
      <c r="R5" s="33"/>
      <c r="S5" s="33"/>
      <c r="T5" s="33"/>
      <c r="U5" s="33"/>
      <c r="V5" s="57"/>
    </row>
    <row r="6" spans="2:22" ht="12.75">
      <c r="B6" s="56"/>
      <c r="D6" s="55" t="str">
        <f>'INF PROD RURAL 9'!D6</f>
        <v>FECHA:   31 DE ENERO DE 2014</v>
      </c>
      <c r="E6" s="55"/>
      <c r="F6" s="55"/>
      <c r="H6" s="87"/>
      <c r="I6" s="87"/>
      <c r="J6" s="776" t="s">
        <v>40</v>
      </c>
      <c r="K6" s="776"/>
      <c r="L6" s="776"/>
      <c r="M6" s="776"/>
      <c r="N6" s="776"/>
      <c r="O6" s="87"/>
      <c r="P6" s="87"/>
      <c r="Q6" s="87"/>
      <c r="R6" s="106"/>
      <c r="S6" s="33"/>
      <c r="T6" s="33"/>
      <c r="U6" s="33"/>
      <c r="V6" s="57"/>
    </row>
    <row r="7" spans="2:22" ht="12.75">
      <c r="B7" s="56"/>
      <c r="D7" s="55" t="s">
        <v>30</v>
      </c>
      <c r="E7" s="55" t="s">
        <v>31</v>
      </c>
      <c r="F7" s="55"/>
      <c r="G7" s="33"/>
      <c r="H7" s="33"/>
      <c r="I7" s="33"/>
      <c r="J7" s="33"/>
      <c r="K7" s="33"/>
      <c r="L7" s="33"/>
      <c r="M7" s="33"/>
      <c r="N7" s="33"/>
      <c r="O7" s="33"/>
      <c r="P7" s="33"/>
      <c r="Q7" s="33"/>
      <c r="R7" s="33"/>
      <c r="S7" s="33"/>
      <c r="T7" s="33"/>
      <c r="U7" s="33"/>
      <c r="V7" s="57"/>
    </row>
    <row r="8" spans="2:22" ht="12.75">
      <c r="B8" s="56"/>
      <c r="D8" s="55" t="s">
        <v>522</v>
      </c>
      <c r="E8" s="55"/>
      <c r="F8" s="55"/>
      <c r="G8" s="33"/>
      <c r="H8" s="33"/>
      <c r="I8" s="33"/>
      <c r="J8" s="33"/>
      <c r="K8" s="33"/>
      <c r="L8" s="33"/>
      <c r="M8" s="33"/>
      <c r="N8" s="33"/>
      <c r="O8" s="33"/>
      <c r="P8" s="33"/>
      <c r="Q8" s="33"/>
      <c r="R8" s="33"/>
      <c r="S8" s="33"/>
      <c r="T8" s="33"/>
      <c r="U8" s="33"/>
      <c r="V8" s="57"/>
    </row>
    <row r="9" spans="2:22" ht="12.75">
      <c r="B9" s="56"/>
      <c r="D9" s="55" t="s">
        <v>523</v>
      </c>
      <c r="E9" s="55"/>
      <c r="F9" s="55"/>
      <c r="G9" s="33"/>
      <c r="H9" s="33"/>
      <c r="I9" s="33"/>
      <c r="J9" s="33"/>
      <c r="K9" s="33"/>
      <c r="L9" s="33"/>
      <c r="M9" s="33"/>
      <c r="N9" s="33"/>
      <c r="O9" s="33"/>
      <c r="P9" s="33"/>
      <c r="Q9" s="33"/>
      <c r="R9" s="33"/>
      <c r="S9" s="33"/>
      <c r="T9" s="33"/>
      <c r="U9" s="33"/>
      <c r="V9" s="57"/>
    </row>
    <row r="10" spans="2:22" ht="12.75">
      <c r="B10" s="769" t="s">
        <v>34</v>
      </c>
      <c r="C10" s="770"/>
      <c r="D10" s="770"/>
      <c r="E10" s="770"/>
      <c r="F10" s="770"/>
      <c r="G10" s="770"/>
      <c r="H10" s="770"/>
      <c r="I10" s="770"/>
      <c r="J10" s="770"/>
      <c r="K10" s="770"/>
      <c r="L10" s="770"/>
      <c r="M10" s="770"/>
      <c r="N10" s="770"/>
      <c r="O10" s="770"/>
      <c r="P10" s="770"/>
      <c r="Q10" s="770"/>
      <c r="R10" s="770"/>
      <c r="S10" s="770"/>
      <c r="T10" s="770"/>
      <c r="U10" s="770"/>
      <c r="V10" s="771"/>
    </row>
    <row r="11" spans="2:22" ht="13.5" thickBot="1">
      <c r="B11" s="58"/>
      <c r="C11" s="59"/>
      <c r="D11" s="59"/>
      <c r="E11" s="59"/>
      <c r="F11" s="59"/>
      <c r="G11" s="59"/>
      <c r="H11" s="59"/>
      <c r="I11" s="59"/>
      <c r="J11" s="59"/>
      <c r="K11" s="59"/>
      <c r="L11" s="59"/>
      <c r="M11" s="59"/>
      <c r="N11" s="59"/>
      <c r="O11" s="59"/>
      <c r="P11" s="59"/>
      <c r="Q11" s="59"/>
      <c r="R11" s="59"/>
      <c r="S11" s="60" t="s">
        <v>38</v>
      </c>
      <c r="T11" s="61">
        <v>10</v>
      </c>
      <c r="U11" s="61" t="s">
        <v>39</v>
      </c>
      <c r="V11" s="62">
        <v>12</v>
      </c>
    </row>
    <row r="12" ht="13.5" thickBot="1"/>
    <row r="13" spans="1:25" ht="12.75" customHeight="1">
      <c r="A13" s="16"/>
      <c r="B13" s="758" t="s">
        <v>0</v>
      </c>
      <c r="C13" s="756" t="s">
        <v>1</v>
      </c>
      <c r="D13" s="760"/>
      <c r="E13" s="760"/>
      <c r="F13" s="757"/>
      <c r="G13" s="757" t="s">
        <v>2</v>
      </c>
      <c r="H13" s="758" t="s">
        <v>3</v>
      </c>
      <c r="I13" s="760" t="s">
        <v>4</v>
      </c>
      <c r="J13" s="758" t="s">
        <v>5</v>
      </c>
      <c r="K13" s="758" t="s">
        <v>6</v>
      </c>
      <c r="L13" s="760" t="s">
        <v>22</v>
      </c>
      <c r="M13" s="763" t="s">
        <v>7</v>
      </c>
      <c r="N13" s="764"/>
      <c r="O13" s="765"/>
      <c r="P13" s="763" t="s">
        <v>8</v>
      </c>
      <c r="Q13" s="764"/>
      <c r="R13" s="765"/>
      <c r="S13" s="758" t="s">
        <v>9</v>
      </c>
      <c r="T13" s="760" t="s">
        <v>52</v>
      </c>
      <c r="U13" s="758" t="s">
        <v>10</v>
      </c>
      <c r="V13" s="758" t="s">
        <v>11</v>
      </c>
      <c r="Y13" s="16"/>
    </row>
    <row r="14" spans="2:22" ht="18.75" customHeight="1" thickBot="1">
      <c r="B14" s="759"/>
      <c r="C14" s="784"/>
      <c r="D14" s="762"/>
      <c r="E14" s="762"/>
      <c r="F14" s="761"/>
      <c r="G14" s="761"/>
      <c r="H14" s="759"/>
      <c r="I14" s="762"/>
      <c r="J14" s="759"/>
      <c r="K14" s="759"/>
      <c r="L14" s="761"/>
      <c r="M14" s="91" t="s">
        <v>12</v>
      </c>
      <c r="N14" s="92" t="s">
        <v>40</v>
      </c>
      <c r="O14" s="93" t="s">
        <v>94</v>
      </c>
      <c r="P14" s="91" t="s">
        <v>13</v>
      </c>
      <c r="Q14" s="92" t="s">
        <v>14</v>
      </c>
      <c r="R14" s="93" t="s">
        <v>235</v>
      </c>
      <c r="S14" s="759"/>
      <c r="T14" s="761"/>
      <c r="U14" s="759"/>
      <c r="V14" s="759"/>
    </row>
    <row r="15" spans="2:22" ht="4.5" customHeight="1" thickBot="1">
      <c r="B15" s="467"/>
      <c r="C15" s="467"/>
      <c r="D15" s="467"/>
      <c r="E15" s="467"/>
      <c r="F15" s="467"/>
      <c r="G15" s="467"/>
      <c r="H15" s="467"/>
      <c r="I15" s="467"/>
      <c r="J15" s="467"/>
      <c r="K15" s="467"/>
      <c r="L15" s="467"/>
      <c r="M15" s="467"/>
      <c r="N15" s="467"/>
      <c r="O15" s="467"/>
      <c r="P15" s="467"/>
      <c r="Q15" s="467"/>
      <c r="R15" s="467"/>
      <c r="S15" s="467"/>
      <c r="T15" s="467"/>
      <c r="U15" s="467"/>
      <c r="V15" s="467"/>
    </row>
    <row r="16" spans="2:24" ht="12.75">
      <c r="B16" s="128">
        <v>11</v>
      </c>
      <c r="C16" s="876" t="s">
        <v>18</v>
      </c>
      <c r="D16" s="877"/>
      <c r="E16" s="877"/>
      <c r="F16" s="878"/>
      <c r="G16" s="41"/>
      <c r="H16" s="41"/>
      <c r="I16" s="42"/>
      <c r="J16" s="72"/>
      <c r="K16" s="75"/>
      <c r="L16" s="63"/>
      <c r="M16" s="17"/>
      <c r="N16" s="98"/>
      <c r="O16" s="2"/>
      <c r="P16" s="7"/>
      <c r="Q16" s="3"/>
      <c r="R16" s="84"/>
      <c r="S16" s="96"/>
      <c r="T16" s="84"/>
      <c r="U16" s="18"/>
      <c r="V16" s="18"/>
      <c r="W16" s="130"/>
      <c r="X16" s="131"/>
    </row>
    <row r="17" spans="2:24" ht="12.75">
      <c r="B17" s="128">
        <v>1134</v>
      </c>
      <c r="C17" s="876" t="s">
        <v>123</v>
      </c>
      <c r="D17" s="877"/>
      <c r="E17" s="877"/>
      <c r="F17" s="878"/>
      <c r="G17" s="41"/>
      <c r="H17" s="41"/>
      <c r="I17" s="42"/>
      <c r="J17" s="72"/>
      <c r="K17" s="75"/>
      <c r="L17" s="63"/>
      <c r="M17" s="17"/>
      <c r="N17" s="98"/>
      <c r="O17" s="2"/>
      <c r="P17" s="7"/>
      <c r="Q17" s="3"/>
      <c r="R17" s="84"/>
      <c r="S17" s="96"/>
      <c r="T17" s="84"/>
      <c r="U17" s="18"/>
      <c r="V17" s="18"/>
      <c r="W17" s="130"/>
      <c r="X17" s="131"/>
    </row>
    <row r="18" spans="2:24" s="312" customFormat="1" ht="12.75">
      <c r="B18" s="334"/>
      <c r="C18" s="870" t="s">
        <v>126</v>
      </c>
      <c r="D18" s="871"/>
      <c r="E18" s="871"/>
      <c r="F18" s="872"/>
      <c r="G18" s="40" t="s">
        <v>21</v>
      </c>
      <c r="H18" s="335">
        <v>11</v>
      </c>
      <c r="I18" s="336" t="s">
        <v>127</v>
      </c>
      <c r="J18" s="337" t="s">
        <v>17</v>
      </c>
      <c r="K18" s="338">
        <f>M18</f>
        <v>350000</v>
      </c>
      <c r="L18" s="339">
        <v>1</v>
      </c>
      <c r="M18" s="338">
        <f>N18</f>
        <v>350000</v>
      </c>
      <c r="N18" s="338">
        <v>350000</v>
      </c>
      <c r="O18" s="338">
        <v>0</v>
      </c>
      <c r="P18" s="335"/>
      <c r="Q18" s="341"/>
      <c r="R18" s="342"/>
      <c r="S18" s="343"/>
      <c r="T18" s="342"/>
      <c r="U18" s="344"/>
      <c r="V18" s="344"/>
      <c r="W18" s="130"/>
      <c r="X18" s="131"/>
    </row>
    <row r="19" spans="2:24" s="312" customFormat="1" ht="12.75">
      <c r="B19" s="345">
        <v>1137</v>
      </c>
      <c r="C19" s="873" t="s">
        <v>124</v>
      </c>
      <c r="D19" s="874"/>
      <c r="E19" s="874"/>
      <c r="F19" s="875"/>
      <c r="G19" s="335"/>
      <c r="H19" s="335"/>
      <c r="I19" s="336"/>
      <c r="J19" s="346"/>
      <c r="K19" s="338"/>
      <c r="L19" s="339"/>
      <c r="M19" s="338"/>
      <c r="N19" s="338"/>
      <c r="O19" s="338"/>
      <c r="P19" s="335"/>
      <c r="Q19" s="341"/>
      <c r="R19" s="342"/>
      <c r="S19" s="343"/>
      <c r="T19" s="342"/>
      <c r="U19" s="344"/>
      <c r="V19" s="344"/>
      <c r="W19" s="130"/>
      <c r="X19" s="131"/>
    </row>
    <row r="20" spans="2:24" s="312" customFormat="1" ht="12.75">
      <c r="B20" s="334"/>
      <c r="C20" s="879" t="s">
        <v>100</v>
      </c>
      <c r="D20" s="880"/>
      <c r="E20" s="880"/>
      <c r="F20" s="881"/>
      <c r="G20" s="40" t="s">
        <v>21</v>
      </c>
      <c r="H20" s="335">
        <v>11</v>
      </c>
      <c r="I20" s="336" t="s">
        <v>128</v>
      </c>
      <c r="J20" s="337" t="s">
        <v>17</v>
      </c>
      <c r="K20" s="338">
        <f>M20</f>
        <v>200000</v>
      </c>
      <c r="L20" s="339">
        <v>1</v>
      </c>
      <c r="M20" s="338">
        <f>N20</f>
        <v>200000</v>
      </c>
      <c r="N20" s="338">
        <v>200000</v>
      </c>
      <c r="O20" s="338">
        <v>0</v>
      </c>
      <c r="P20" s="335"/>
      <c r="Q20" s="341"/>
      <c r="R20" s="342"/>
      <c r="S20" s="343"/>
      <c r="T20" s="342"/>
      <c r="U20" s="344"/>
      <c r="V20" s="344"/>
      <c r="W20" s="130"/>
      <c r="X20" s="131"/>
    </row>
    <row r="21" spans="2:24" s="312" customFormat="1" ht="12.75">
      <c r="B21" s="345">
        <v>1140</v>
      </c>
      <c r="C21" s="873" t="s">
        <v>125</v>
      </c>
      <c r="D21" s="874"/>
      <c r="E21" s="874"/>
      <c r="F21" s="875"/>
      <c r="G21" s="335"/>
      <c r="H21" s="335"/>
      <c r="I21" s="336"/>
      <c r="J21" s="346"/>
      <c r="K21" s="338"/>
      <c r="L21" s="339"/>
      <c r="M21" s="338"/>
      <c r="N21" s="338"/>
      <c r="O21" s="338"/>
      <c r="P21" s="335"/>
      <c r="Q21" s="341"/>
      <c r="R21" s="342"/>
      <c r="S21" s="343"/>
      <c r="T21" s="342"/>
      <c r="U21" s="344"/>
      <c r="V21" s="344"/>
      <c r="W21" s="130"/>
      <c r="X21" s="131"/>
    </row>
    <row r="22" spans="2:24" s="312" customFormat="1" ht="12.75">
      <c r="B22" s="40"/>
      <c r="C22" s="870" t="s">
        <v>99</v>
      </c>
      <c r="D22" s="871"/>
      <c r="E22" s="871"/>
      <c r="F22" s="872"/>
      <c r="G22" s="40" t="s">
        <v>21</v>
      </c>
      <c r="H22" s="335">
        <v>11</v>
      </c>
      <c r="I22" s="332" t="s">
        <v>129</v>
      </c>
      <c r="J22" s="337" t="s">
        <v>17</v>
      </c>
      <c r="K22" s="338">
        <f>M22</f>
        <v>387033.8</v>
      </c>
      <c r="L22" s="94">
        <v>1</v>
      </c>
      <c r="M22" s="338">
        <f>N22</f>
        <v>387033.8</v>
      </c>
      <c r="N22" s="338">
        <v>387033.8</v>
      </c>
      <c r="O22" s="338">
        <v>0</v>
      </c>
      <c r="P22" s="40"/>
      <c r="Q22" s="347"/>
      <c r="R22" s="95"/>
      <c r="S22" s="348"/>
      <c r="T22" s="95"/>
      <c r="U22" s="97"/>
      <c r="V22" s="97"/>
      <c r="W22" s="130"/>
      <c r="X22" s="131"/>
    </row>
    <row r="23" spans="2:24" ht="13.5" thickBot="1">
      <c r="B23" s="4"/>
      <c r="C23" s="867"/>
      <c r="D23" s="868"/>
      <c r="E23" s="868"/>
      <c r="F23" s="869"/>
      <c r="G23" s="4"/>
      <c r="H23" s="4"/>
      <c r="I23" s="4"/>
      <c r="J23" s="73"/>
      <c r="K23" s="5"/>
      <c r="L23" s="64"/>
      <c r="M23" s="13"/>
      <c r="N23" s="13"/>
      <c r="O23" s="4"/>
      <c r="P23" s="4"/>
      <c r="Q23" s="14"/>
      <c r="R23" s="64"/>
      <c r="S23" s="85"/>
      <c r="T23" s="64"/>
      <c r="U23" s="4"/>
      <c r="V23" s="4"/>
      <c r="W23" s="131"/>
      <c r="X23" s="131"/>
    </row>
    <row r="24" spans="2:23" ht="13.5" thickBot="1">
      <c r="B24" s="1"/>
      <c r="C24" s="1"/>
      <c r="D24" s="1"/>
      <c r="E24" s="1"/>
      <c r="F24" s="1"/>
      <c r="G24" s="1"/>
      <c r="H24" s="1"/>
      <c r="I24" s="1"/>
      <c r="J24" s="49" t="s">
        <v>12</v>
      </c>
      <c r="K24" s="46">
        <f>SUM(K18:K22)</f>
        <v>937033.8</v>
      </c>
      <c r="L24" s="77"/>
      <c r="M24" s="46">
        <f>SUM(M12:M23)</f>
        <v>937033.8</v>
      </c>
      <c r="N24" s="46">
        <f>SUM(N12:N23)</f>
        <v>937033.8</v>
      </c>
      <c r="O24" s="46">
        <f>SUM(O12:O23)</f>
        <v>0</v>
      </c>
      <c r="P24" s="1"/>
      <c r="Q24" s="1"/>
      <c r="R24" s="1"/>
      <c r="S24" s="1"/>
      <c r="T24" s="1"/>
      <c r="U24" s="1"/>
      <c r="V24" s="1"/>
      <c r="W24" s="135"/>
    </row>
    <row r="25" spans="3:13" ht="12.75">
      <c r="C25" s="47"/>
      <c r="D25" s="188"/>
      <c r="E25" s="47"/>
      <c r="J25" s="114"/>
      <c r="K25" s="116"/>
      <c r="L25" s="113"/>
      <c r="M25" s="114"/>
    </row>
    <row r="26" spans="10:14" ht="12.75">
      <c r="J26" s="112"/>
      <c r="K26" s="118"/>
      <c r="L26" s="113"/>
      <c r="M26" s="113"/>
      <c r="N26" s="21"/>
    </row>
    <row r="27" spans="5:13" ht="12.75">
      <c r="E27"/>
      <c r="F27"/>
      <c r="G27"/>
      <c r="H27"/>
      <c r="I27"/>
      <c r="J27"/>
      <c r="K27" s="114"/>
      <c r="L27" s="753" t="s">
        <v>556</v>
      </c>
      <c r="M27" s="110"/>
    </row>
    <row r="28" spans="3:23" ht="12.75">
      <c r="C28" s="19"/>
      <c r="D28" s="19"/>
      <c r="E28"/>
      <c r="F28"/>
      <c r="G28"/>
      <c r="H28"/>
      <c r="I28"/>
      <c r="J28"/>
      <c r="K28" s="114"/>
      <c r="L28" s="114"/>
      <c r="M28" s="114"/>
      <c r="R28" s="782" t="s">
        <v>397</v>
      </c>
      <c r="S28" s="782"/>
      <c r="T28" s="782"/>
      <c r="U28" s="782"/>
      <c r="V28" s="782"/>
      <c r="W28" s="378"/>
    </row>
    <row r="29" spans="3:22" ht="12.75">
      <c r="C29" s="19"/>
      <c r="D29" s="19"/>
      <c r="E29"/>
      <c r="F29"/>
      <c r="G29"/>
      <c r="H29"/>
      <c r="I29"/>
      <c r="J29"/>
      <c r="K29" s="116"/>
      <c r="L29" s="114"/>
      <c r="M29" s="114"/>
      <c r="R29" s="791" t="s">
        <v>19</v>
      </c>
      <c r="S29" s="791"/>
      <c r="T29" s="791"/>
      <c r="U29" s="791"/>
      <c r="V29" s="791"/>
    </row>
    <row r="30" spans="3:13" ht="12.75">
      <c r="C30" s="19"/>
      <c r="D30" s="19"/>
      <c r="E30"/>
      <c r="F30"/>
      <c r="G30"/>
      <c r="H30"/>
      <c r="I30"/>
      <c r="J30"/>
      <c r="K30" s="114"/>
      <c r="L30" s="114"/>
      <c r="M30" s="111"/>
    </row>
    <row r="31" spans="3:13" ht="12.75">
      <c r="C31" s="19"/>
      <c r="D31" s="19"/>
      <c r="E31"/>
      <c r="F31"/>
      <c r="G31"/>
      <c r="H31"/>
      <c r="I31"/>
      <c r="J31"/>
      <c r="K31" s="116"/>
      <c r="L31" s="114"/>
      <c r="M31" s="114"/>
    </row>
    <row r="32" spans="3:13" ht="12.75">
      <c r="C32" s="19"/>
      <c r="D32" s="19"/>
      <c r="E32"/>
      <c r="F32"/>
      <c r="G32"/>
      <c r="H32"/>
      <c r="I32"/>
      <c r="J32"/>
      <c r="K32" s="117"/>
      <c r="L32" s="114"/>
      <c r="M32" s="114"/>
    </row>
    <row r="33" spans="10:13" ht="12.75">
      <c r="J33" s="114"/>
      <c r="K33" s="114"/>
      <c r="L33" s="114"/>
      <c r="M33" s="114"/>
    </row>
    <row r="34" spans="10:13" ht="12.75">
      <c r="J34" s="114"/>
      <c r="K34" s="114"/>
      <c r="L34" s="114"/>
      <c r="M34" s="114"/>
    </row>
    <row r="35" spans="10:13" ht="12.75">
      <c r="J35" s="114"/>
      <c r="K35" s="114"/>
      <c r="L35" s="114"/>
      <c r="M35" s="114"/>
    </row>
    <row r="42" spans="7:10" ht="12.75">
      <c r="G42" s="10"/>
      <c r="I42" s="10"/>
      <c r="J42" s="10"/>
    </row>
    <row r="43" spans="7:10" ht="12.75">
      <c r="G43" s="10"/>
      <c r="I43" s="10"/>
      <c r="J43" s="10"/>
    </row>
  </sheetData>
  <sheetProtection/>
  <mergeCells count="30">
    <mergeCell ref="J13:J14"/>
    <mergeCell ref="B10:V10"/>
    <mergeCell ref="L13:L14"/>
    <mergeCell ref="C20:F20"/>
    <mergeCell ref="C21:F21"/>
    <mergeCell ref="H13:H14"/>
    <mergeCell ref="K13:K14"/>
    <mergeCell ref="P13:R13"/>
    <mergeCell ref="C22:F22"/>
    <mergeCell ref="G13:G14"/>
    <mergeCell ref="C18:F18"/>
    <mergeCell ref="C19:F19"/>
    <mergeCell ref="C16:F16"/>
    <mergeCell ref="C17:F17"/>
    <mergeCell ref="R29:V29"/>
    <mergeCell ref="C23:F23"/>
    <mergeCell ref="R28:V28"/>
    <mergeCell ref="B1:V1"/>
    <mergeCell ref="B2:V2"/>
    <mergeCell ref="B3:V3"/>
    <mergeCell ref="J5:N5"/>
    <mergeCell ref="B13:B14"/>
    <mergeCell ref="U13:U14"/>
    <mergeCell ref="V13:V14"/>
    <mergeCell ref="C13:F14"/>
    <mergeCell ref="M13:O13"/>
    <mergeCell ref="T13:T14"/>
    <mergeCell ref="I13:I14"/>
    <mergeCell ref="J6:N6"/>
    <mergeCell ref="S13:S14"/>
  </mergeCells>
  <printOptions horizontalCentered="1"/>
  <pageMargins left="0" right="0" top="0.984251968503937" bottom="0" header="0.31496062992125984" footer="0.31496062992125984"/>
  <pageSetup horizontalDpi="600" verticalDpi="600" orientation="landscape" paperSize="5" scale="68" r:id="rId2"/>
  <drawing r:id="rId1"/>
</worksheet>
</file>

<file path=xl/worksheets/sheet11.xml><?xml version="1.0" encoding="utf-8"?>
<worksheet xmlns="http://schemas.openxmlformats.org/spreadsheetml/2006/main" xmlns:r="http://schemas.openxmlformats.org/officeDocument/2006/relationships">
  <dimension ref="A1:Y48"/>
  <sheetViews>
    <sheetView view="pageBreakPreview" zoomScaleSheetLayoutView="100" zoomScalePageLayoutView="0" workbookViewId="0" topLeftCell="A1">
      <selection activeCell="R7" sqref="R7"/>
    </sheetView>
  </sheetViews>
  <sheetFormatPr defaultColWidth="11.421875" defaultRowHeight="12.75"/>
  <cols>
    <col min="1" max="1" width="1.1484375" style="15" customWidth="1"/>
    <col min="2" max="2" width="10.57421875" style="15" customWidth="1"/>
    <col min="3" max="5" width="10.7109375" style="15" customWidth="1"/>
    <col min="6" max="6" width="12.57421875" style="15" customWidth="1"/>
    <col min="7" max="7" width="8.140625" style="15" customWidth="1"/>
    <col min="8" max="8" width="5.7109375" style="15" customWidth="1"/>
    <col min="9" max="9" width="10.421875" style="15" customWidth="1"/>
    <col min="10" max="10" width="19.28125" style="15" customWidth="1"/>
    <col min="11" max="11" width="14.28125" style="15" customWidth="1"/>
    <col min="12" max="12" width="7.421875" style="15" customWidth="1"/>
    <col min="13" max="15" width="12.7109375" style="15" customWidth="1"/>
    <col min="16" max="16" width="8.57421875" style="15" customWidth="1"/>
    <col min="17" max="17" width="8.28125" style="15" customWidth="1"/>
    <col min="18" max="18" width="9.421875" style="15" customWidth="1"/>
    <col min="19" max="19" width="11.00390625" style="15" customWidth="1"/>
    <col min="20" max="20" width="11.140625" style="15" customWidth="1"/>
    <col min="21" max="21" width="9.00390625" style="15" customWidth="1"/>
    <col min="22" max="22" width="9.28125" style="15" customWidth="1"/>
    <col min="23" max="16384" width="11.421875" style="15" customWidth="1"/>
  </cols>
  <sheetData>
    <row r="1" spans="2:22" ht="15.75">
      <c r="B1" s="800" t="s">
        <v>35</v>
      </c>
      <c r="C1" s="801"/>
      <c r="D1" s="801"/>
      <c r="E1" s="801"/>
      <c r="F1" s="801"/>
      <c r="G1" s="801"/>
      <c r="H1" s="801"/>
      <c r="I1" s="801"/>
      <c r="J1" s="801"/>
      <c r="K1" s="801"/>
      <c r="L1" s="801"/>
      <c r="M1" s="801"/>
      <c r="N1" s="801"/>
      <c r="O1" s="801"/>
      <c r="P1" s="801"/>
      <c r="Q1" s="801"/>
      <c r="R1" s="801"/>
      <c r="S1" s="801"/>
      <c r="T1" s="801"/>
      <c r="U1" s="801"/>
      <c r="V1" s="802"/>
    </row>
    <row r="2" spans="2:22" ht="15.75">
      <c r="B2" s="772" t="s">
        <v>36</v>
      </c>
      <c r="C2" s="773"/>
      <c r="D2" s="773"/>
      <c r="E2" s="773"/>
      <c r="F2" s="773"/>
      <c r="G2" s="773"/>
      <c r="H2" s="773"/>
      <c r="I2" s="773"/>
      <c r="J2" s="773"/>
      <c r="K2" s="773"/>
      <c r="L2" s="773"/>
      <c r="M2" s="773"/>
      <c r="N2" s="773"/>
      <c r="O2" s="773"/>
      <c r="P2" s="773"/>
      <c r="Q2" s="773"/>
      <c r="R2" s="773"/>
      <c r="S2" s="773"/>
      <c r="T2" s="773"/>
      <c r="U2" s="773"/>
      <c r="V2" s="774"/>
    </row>
    <row r="3" spans="2:22" ht="12.75">
      <c r="B3" s="775" t="s">
        <v>37</v>
      </c>
      <c r="C3" s="776"/>
      <c r="D3" s="776"/>
      <c r="E3" s="776"/>
      <c r="F3" s="776"/>
      <c r="G3" s="776"/>
      <c r="H3" s="776"/>
      <c r="I3" s="776"/>
      <c r="J3" s="776"/>
      <c r="K3" s="776"/>
      <c r="L3" s="776"/>
      <c r="M3" s="776"/>
      <c r="N3" s="776"/>
      <c r="O3" s="776"/>
      <c r="P3" s="776"/>
      <c r="Q3" s="776"/>
      <c r="R3" s="776"/>
      <c r="S3" s="776"/>
      <c r="T3" s="776"/>
      <c r="U3" s="776"/>
      <c r="V3" s="777"/>
    </row>
    <row r="4" spans="2:22" ht="12.75">
      <c r="B4" s="56"/>
      <c r="D4" s="55" t="s">
        <v>32</v>
      </c>
      <c r="E4" s="55" t="s">
        <v>33</v>
      </c>
      <c r="F4" s="55"/>
      <c r="G4" s="33"/>
      <c r="H4" s="33"/>
      <c r="I4" s="33"/>
      <c r="J4" s="33"/>
      <c r="K4" s="33"/>
      <c r="L4" s="33"/>
      <c r="M4" s="33"/>
      <c r="N4" s="33"/>
      <c r="O4" s="33"/>
      <c r="P4" s="33"/>
      <c r="Q4" s="33"/>
      <c r="R4" s="33"/>
      <c r="S4" s="33"/>
      <c r="T4" s="33"/>
      <c r="U4" s="33"/>
      <c r="V4" s="57"/>
    </row>
    <row r="5" spans="2:22" ht="12.75">
      <c r="B5" s="56"/>
      <c r="D5" s="55" t="str">
        <f>'AGUA POTABLE 1'!D7</f>
        <v>FONDO DE  INFRAESTRUCTURA SOCIAL MUNICIPAL.</v>
      </c>
      <c r="E5" s="55"/>
      <c r="F5" s="55"/>
      <c r="H5" s="86"/>
      <c r="I5" s="86"/>
      <c r="J5" s="778" t="s">
        <v>233</v>
      </c>
      <c r="K5" s="778"/>
      <c r="L5" s="778"/>
      <c r="M5" s="778"/>
      <c r="N5" s="778"/>
      <c r="O5" s="86"/>
      <c r="P5" s="86"/>
      <c r="Q5" s="86"/>
      <c r="R5" s="33"/>
      <c r="S5" s="33"/>
      <c r="T5" s="33"/>
      <c r="U5" s="33"/>
      <c r="V5" s="57"/>
    </row>
    <row r="6" spans="2:22" ht="12.75">
      <c r="B6" s="56"/>
      <c r="D6" s="55" t="str">
        <f>'INF PROD RURAL 9'!D6</f>
        <v>FECHA:   31 DE ENERO DE 2014</v>
      </c>
      <c r="E6" s="55"/>
      <c r="F6" s="55"/>
      <c r="H6" s="87"/>
      <c r="I6" s="87"/>
      <c r="J6" s="776" t="s">
        <v>40</v>
      </c>
      <c r="K6" s="776"/>
      <c r="L6" s="776"/>
      <c r="M6" s="776"/>
      <c r="N6" s="776"/>
      <c r="O6" s="87"/>
      <c r="P6" s="87"/>
      <c r="Q6" s="87"/>
      <c r="R6" s="33"/>
      <c r="S6" s="33"/>
      <c r="T6" s="33"/>
      <c r="U6" s="33"/>
      <c r="V6" s="57"/>
    </row>
    <row r="7" spans="2:22" ht="12.75">
      <c r="B7" s="56"/>
      <c r="D7" s="55" t="s">
        <v>30</v>
      </c>
      <c r="E7" s="55" t="s">
        <v>31</v>
      </c>
      <c r="F7" s="55"/>
      <c r="G7" s="33"/>
      <c r="H7" s="33"/>
      <c r="I7" s="33"/>
      <c r="J7" s="33"/>
      <c r="K7" s="33"/>
      <c r="L7" s="33"/>
      <c r="M7" s="33"/>
      <c r="N7" s="33"/>
      <c r="O7" s="33"/>
      <c r="P7" s="33"/>
      <c r="Q7" s="33"/>
      <c r="R7" s="106"/>
      <c r="S7" s="33"/>
      <c r="T7" s="33"/>
      <c r="U7" s="33"/>
      <c r="V7" s="57"/>
    </row>
    <row r="8" spans="2:22" ht="12.75">
      <c r="B8" s="56"/>
      <c r="D8" s="55" t="s">
        <v>522</v>
      </c>
      <c r="E8" s="55"/>
      <c r="F8" s="55"/>
      <c r="G8" s="33"/>
      <c r="H8" s="33"/>
      <c r="I8" s="33"/>
      <c r="J8" s="33"/>
      <c r="K8" s="33"/>
      <c r="L8" s="33"/>
      <c r="M8" s="33"/>
      <c r="N8" s="33"/>
      <c r="O8" s="33"/>
      <c r="P8" s="33"/>
      <c r="Q8" s="33"/>
      <c r="R8" s="33"/>
      <c r="S8" s="33"/>
      <c r="T8" s="33"/>
      <c r="U8" s="33"/>
      <c r="V8" s="57"/>
    </row>
    <row r="9" spans="2:22" ht="12.75">
      <c r="B9" s="56"/>
      <c r="D9" s="55" t="s">
        <v>520</v>
      </c>
      <c r="E9" s="55"/>
      <c r="F9" s="55"/>
      <c r="G9" s="33"/>
      <c r="H9" s="33"/>
      <c r="I9" s="33"/>
      <c r="J9" s="33"/>
      <c r="K9" s="33"/>
      <c r="L9" s="33"/>
      <c r="M9" s="33"/>
      <c r="N9" s="33"/>
      <c r="O9" s="33"/>
      <c r="P9" s="33"/>
      <c r="Q9" s="33"/>
      <c r="R9" s="33"/>
      <c r="S9" s="33"/>
      <c r="T9" s="33"/>
      <c r="U9" s="33"/>
      <c r="V9" s="57"/>
    </row>
    <row r="10" spans="2:22" ht="12.75">
      <c r="B10" s="769" t="s">
        <v>34</v>
      </c>
      <c r="C10" s="770"/>
      <c r="D10" s="770"/>
      <c r="E10" s="770"/>
      <c r="F10" s="770"/>
      <c r="G10" s="770"/>
      <c r="H10" s="770"/>
      <c r="I10" s="770"/>
      <c r="J10" s="770"/>
      <c r="K10" s="770"/>
      <c r="L10" s="770"/>
      <c r="M10" s="770"/>
      <c r="N10" s="770"/>
      <c r="O10" s="770"/>
      <c r="P10" s="770"/>
      <c r="Q10" s="770"/>
      <c r="R10" s="770"/>
      <c r="S10" s="770"/>
      <c r="T10" s="770"/>
      <c r="U10" s="770"/>
      <c r="V10" s="771"/>
    </row>
    <row r="11" spans="2:22" ht="13.5" thickBot="1">
      <c r="B11" s="58"/>
      <c r="C11" s="59"/>
      <c r="D11" s="59"/>
      <c r="E11" s="59"/>
      <c r="F11" s="59"/>
      <c r="G11" s="59"/>
      <c r="H11" s="59"/>
      <c r="I11" s="59"/>
      <c r="J11" s="59"/>
      <c r="K11" s="59"/>
      <c r="L11" s="59"/>
      <c r="M11" s="59"/>
      <c r="N11" s="59"/>
      <c r="O11" s="59"/>
      <c r="P11" s="59"/>
      <c r="Q11" s="59"/>
      <c r="R11" s="59"/>
      <c r="S11" s="60" t="s">
        <v>38</v>
      </c>
      <c r="T11" s="61">
        <v>11</v>
      </c>
      <c r="U11" s="61" t="s">
        <v>39</v>
      </c>
      <c r="V11" s="62">
        <v>12</v>
      </c>
    </row>
    <row r="12" ht="13.5" thickBot="1"/>
    <row r="13" spans="1:25" ht="12.75" customHeight="1">
      <c r="A13" s="16"/>
      <c r="B13" s="758" t="s">
        <v>0</v>
      </c>
      <c r="C13" s="756" t="s">
        <v>1</v>
      </c>
      <c r="D13" s="760"/>
      <c r="E13" s="760"/>
      <c r="F13" s="757"/>
      <c r="G13" s="757" t="s">
        <v>2</v>
      </c>
      <c r="H13" s="758" t="s">
        <v>3</v>
      </c>
      <c r="I13" s="760" t="s">
        <v>4</v>
      </c>
      <c r="J13" s="758" t="s">
        <v>5</v>
      </c>
      <c r="K13" s="758" t="s">
        <v>6</v>
      </c>
      <c r="L13" s="760" t="s">
        <v>22</v>
      </c>
      <c r="M13" s="763" t="s">
        <v>7</v>
      </c>
      <c r="N13" s="764"/>
      <c r="O13" s="765"/>
      <c r="P13" s="763" t="s">
        <v>8</v>
      </c>
      <c r="Q13" s="764"/>
      <c r="R13" s="765"/>
      <c r="S13" s="758" t="s">
        <v>9</v>
      </c>
      <c r="T13" s="760" t="s">
        <v>52</v>
      </c>
      <c r="U13" s="758" t="s">
        <v>10</v>
      </c>
      <c r="V13" s="758" t="s">
        <v>11</v>
      </c>
      <c r="Y13" s="16"/>
    </row>
    <row r="14" spans="2:22" ht="18.75" customHeight="1" thickBot="1">
      <c r="B14" s="759"/>
      <c r="C14" s="784"/>
      <c r="D14" s="762"/>
      <c r="E14" s="762"/>
      <c r="F14" s="761"/>
      <c r="G14" s="761"/>
      <c r="H14" s="759"/>
      <c r="I14" s="762"/>
      <c r="J14" s="759"/>
      <c r="K14" s="759"/>
      <c r="L14" s="761"/>
      <c r="M14" s="91" t="s">
        <v>12</v>
      </c>
      <c r="N14" s="92" t="s">
        <v>40</v>
      </c>
      <c r="O14" s="93" t="s">
        <v>94</v>
      </c>
      <c r="P14" s="91" t="s">
        <v>13</v>
      </c>
      <c r="Q14" s="92" t="s">
        <v>14</v>
      </c>
      <c r="R14" s="93" t="s">
        <v>235</v>
      </c>
      <c r="S14" s="759"/>
      <c r="T14" s="761"/>
      <c r="U14" s="759"/>
      <c r="V14" s="759"/>
    </row>
    <row r="15" spans="2:22" ht="4.5" customHeight="1" thickBot="1">
      <c r="B15" s="1"/>
      <c r="C15" s="1"/>
      <c r="D15" s="1"/>
      <c r="E15" s="1"/>
      <c r="F15" s="1"/>
      <c r="G15" s="1"/>
      <c r="H15" s="1"/>
      <c r="I15" s="1"/>
      <c r="J15" s="1"/>
      <c r="K15" s="1"/>
      <c r="L15" s="1"/>
      <c r="M15" s="10"/>
      <c r="N15" s="10"/>
      <c r="O15" s="10"/>
      <c r="P15" s="10"/>
      <c r="Q15" s="10"/>
      <c r="R15" s="10"/>
      <c r="S15" s="10"/>
      <c r="T15" s="10"/>
      <c r="U15" s="10"/>
      <c r="V15" s="10"/>
    </row>
    <row r="16" spans="2:22" s="312" customFormat="1" ht="12.75">
      <c r="B16" s="625">
        <v>12</v>
      </c>
      <c r="C16" s="855" t="s">
        <v>20</v>
      </c>
      <c r="D16" s="856"/>
      <c r="E16" s="856"/>
      <c r="F16" s="857"/>
      <c r="G16" s="626"/>
      <c r="H16" s="626"/>
      <c r="I16" s="627"/>
      <c r="J16" s="628"/>
      <c r="K16" s="629"/>
      <c r="L16" s="630"/>
      <c r="M16" s="631"/>
      <c r="N16" s="632"/>
      <c r="O16" s="633"/>
      <c r="P16" s="634"/>
      <c r="Q16" s="635"/>
      <c r="R16" s="636"/>
      <c r="S16" s="637"/>
      <c r="T16" s="636"/>
      <c r="U16" s="638"/>
      <c r="V16" s="638"/>
    </row>
    <row r="17" spans="2:22" s="312" customFormat="1" ht="12.75">
      <c r="B17" s="578">
        <v>1238</v>
      </c>
      <c r="C17" s="882" t="s">
        <v>121</v>
      </c>
      <c r="D17" s="883"/>
      <c r="E17" s="883"/>
      <c r="F17" s="884"/>
      <c r="G17" s="536" t="s">
        <v>21</v>
      </c>
      <c r="H17" s="536">
        <v>12</v>
      </c>
      <c r="I17" s="537" t="s">
        <v>131</v>
      </c>
      <c r="J17" s="579" t="s">
        <v>17</v>
      </c>
      <c r="K17" s="564">
        <v>300000</v>
      </c>
      <c r="L17" s="581">
        <v>1</v>
      </c>
      <c r="M17" s="564">
        <v>300000</v>
      </c>
      <c r="N17" s="564">
        <v>300000</v>
      </c>
      <c r="O17" s="582"/>
      <c r="P17" s="583"/>
      <c r="Q17" s="584"/>
      <c r="R17" s="585"/>
      <c r="S17" s="586"/>
      <c r="T17" s="585"/>
      <c r="U17" s="587"/>
      <c r="V17" s="587"/>
    </row>
    <row r="18" spans="2:22" s="312" customFormat="1" ht="12.75">
      <c r="B18" s="536"/>
      <c r="C18" s="594" t="s">
        <v>85</v>
      </c>
      <c r="D18" s="595"/>
      <c r="E18" s="595"/>
      <c r="F18" s="596"/>
      <c r="G18" s="536"/>
      <c r="H18" s="536"/>
      <c r="I18" s="537"/>
      <c r="J18" s="579"/>
      <c r="K18" s="564"/>
      <c r="L18" s="475"/>
      <c r="M18" s="564"/>
      <c r="N18" s="564"/>
      <c r="O18" s="564"/>
      <c r="P18" s="536"/>
      <c r="Q18" s="588"/>
      <c r="R18" s="566"/>
      <c r="S18" s="589"/>
      <c r="T18" s="566"/>
      <c r="U18" s="542"/>
      <c r="V18" s="542"/>
    </row>
    <row r="19" spans="2:22" s="312" customFormat="1" ht="12.75">
      <c r="B19" s="536"/>
      <c r="C19" s="594" t="s">
        <v>86</v>
      </c>
      <c r="D19" s="595"/>
      <c r="E19" s="595"/>
      <c r="F19" s="596"/>
      <c r="G19" s="536"/>
      <c r="H19" s="536"/>
      <c r="I19" s="537"/>
      <c r="J19" s="579"/>
      <c r="K19" s="564"/>
      <c r="L19" s="475"/>
      <c r="M19" s="564"/>
      <c r="N19" s="564"/>
      <c r="O19" s="564"/>
      <c r="P19" s="536"/>
      <c r="Q19" s="588"/>
      <c r="R19" s="566"/>
      <c r="S19" s="589"/>
      <c r="T19" s="566"/>
      <c r="U19" s="542"/>
      <c r="V19" s="542"/>
    </row>
    <row r="20" spans="2:22" s="312" customFormat="1" ht="12.75">
      <c r="B20" s="536"/>
      <c r="C20" s="594" t="s">
        <v>525</v>
      </c>
      <c r="D20" s="595"/>
      <c r="E20" s="595"/>
      <c r="F20" s="596"/>
      <c r="G20" s="536"/>
      <c r="H20" s="536"/>
      <c r="I20" s="537"/>
      <c r="J20" s="579"/>
      <c r="K20" s="564"/>
      <c r="L20" s="475"/>
      <c r="M20" s="564"/>
      <c r="N20" s="564"/>
      <c r="O20" s="564"/>
      <c r="P20" s="536"/>
      <c r="Q20" s="588"/>
      <c r="R20" s="566"/>
      <c r="S20" s="589"/>
      <c r="T20" s="566"/>
      <c r="U20" s="542"/>
      <c r="V20" s="542"/>
    </row>
    <row r="21" spans="2:22" s="312" customFormat="1" ht="12.75">
      <c r="B21" s="536"/>
      <c r="C21" s="594" t="s">
        <v>84</v>
      </c>
      <c r="D21" s="595"/>
      <c r="E21" s="595"/>
      <c r="F21" s="596"/>
      <c r="G21" s="536"/>
      <c r="H21" s="536"/>
      <c r="I21" s="537"/>
      <c r="J21" s="579"/>
      <c r="K21" s="564"/>
      <c r="L21" s="475"/>
      <c r="M21" s="564"/>
      <c r="N21" s="564"/>
      <c r="O21" s="564"/>
      <c r="P21" s="536"/>
      <c r="Q21" s="588"/>
      <c r="R21" s="566"/>
      <c r="S21" s="589"/>
      <c r="T21" s="566"/>
      <c r="U21" s="542"/>
      <c r="V21" s="542"/>
    </row>
    <row r="22" spans="2:22" s="312" customFormat="1" ht="12.75">
      <c r="B22" s="590"/>
      <c r="C22" s="594"/>
      <c r="D22" s="595"/>
      <c r="E22" s="595"/>
      <c r="F22" s="596"/>
      <c r="G22" s="583"/>
      <c r="H22" s="583"/>
      <c r="I22" s="592"/>
      <c r="J22" s="591"/>
      <c r="K22" s="564"/>
      <c r="L22" s="581"/>
      <c r="M22" s="564"/>
      <c r="N22" s="564"/>
      <c r="O22" s="593"/>
      <c r="P22" s="583"/>
      <c r="Q22" s="584"/>
      <c r="R22" s="585"/>
      <c r="S22" s="586"/>
      <c r="T22" s="585"/>
      <c r="U22" s="587"/>
      <c r="V22" s="587"/>
    </row>
    <row r="23" spans="2:22" s="312" customFormat="1" ht="12.75">
      <c r="B23" s="590"/>
      <c r="C23" s="594"/>
      <c r="D23" s="595"/>
      <c r="E23" s="595"/>
      <c r="F23" s="596"/>
      <c r="G23" s="583"/>
      <c r="H23" s="583"/>
      <c r="I23" s="592"/>
      <c r="J23" s="591"/>
      <c r="K23" s="564"/>
      <c r="L23" s="581"/>
      <c r="M23" s="564"/>
      <c r="N23" s="564"/>
      <c r="O23" s="593"/>
      <c r="P23" s="583"/>
      <c r="Q23" s="584"/>
      <c r="R23" s="585"/>
      <c r="S23" s="586"/>
      <c r="T23" s="585"/>
      <c r="U23" s="587"/>
      <c r="V23" s="587"/>
    </row>
    <row r="24" spans="2:22" s="312" customFormat="1" ht="12.75">
      <c r="B24" s="590"/>
      <c r="C24" s="594"/>
      <c r="D24" s="595"/>
      <c r="E24" s="595"/>
      <c r="F24" s="596"/>
      <c r="G24" s="583"/>
      <c r="H24" s="583"/>
      <c r="I24" s="592"/>
      <c r="J24" s="591"/>
      <c r="K24" s="564"/>
      <c r="L24" s="581"/>
      <c r="M24" s="564"/>
      <c r="N24" s="564"/>
      <c r="O24" s="593"/>
      <c r="P24" s="583"/>
      <c r="Q24" s="584"/>
      <c r="R24" s="585"/>
      <c r="S24" s="586"/>
      <c r="T24" s="585"/>
      <c r="U24" s="587"/>
      <c r="V24" s="587"/>
    </row>
    <row r="25" spans="2:22" s="312" customFormat="1" ht="24.75" customHeight="1">
      <c r="B25" s="578">
        <v>1239</v>
      </c>
      <c r="C25" s="888" t="s">
        <v>122</v>
      </c>
      <c r="D25" s="889"/>
      <c r="E25" s="889"/>
      <c r="F25" s="890"/>
      <c r="G25" s="536" t="s">
        <v>21</v>
      </c>
      <c r="H25" s="536">
        <v>12</v>
      </c>
      <c r="I25" s="537" t="s">
        <v>130</v>
      </c>
      <c r="J25" s="579" t="s">
        <v>17</v>
      </c>
      <c r="K25" s="564">
        <v>324689.2</v>
      </c>
      <c r="L25" s="581">
        <v>1</v>
      </c>
      <c r="M25" s="564">
        <v>324689.2</v>
      </c>
      <c r="N25" s="564">
        <v>324689.2</v>
      </c>
      <c r="O25" s="582"/>
      <c r="P25" s="583"/>
      <c r="Q25" s="584"/>
      <c r="R25" s="585"/>
      <c r="S25" s="586"/>
      <c r="T25" s="585"/>
      <c r="U25" s="587"/>
      <c r="V25" s="587"/>
    </row>
    <row r="26" spans="2:22" s="312" customFormat="1" ht="12.75">
      <c r="B26" s="536"/>
      <c r="C26" s="594" t="s">
        <v>83</v>
      </c>
      <c r="D26" s="595"/>
      <c r="E26" s="595"/>
      <c r="F26" s="596"/>
      <c r="G26" s="536"/>
      <c r="H26" s="536"/>
      <c r="I26" s="537"/>
      <c r="J26" s="579"/>
      <c r="K26" s="564"/>
      <c r="L26" s="475"/>
      <c r="M26" s="564"/>
      <c r="N26" s="580"/>
      <c r="O26" s="564"/>
      <c r="P26" s="536"/>
      <c r="Q26" s="588"/>
      <c r="R26" s="566"/>
      <c r="S26" s="589"/>
      <c r="T26" s="566"/>
      <c r="U26" s="542"/>
      <c r="V26" s="542"/>
    </row>
    <row r="27" spans="2:22" s="312" customFormat="1" ht="13.5" thickBot="1">
      <c r="B27" s="568"/>
      <c r="C27" s="885" t="s">
        <v>98</v>
      </c>
      <c r="D27" s="886"/>
      <c r="E27" s="886"/>
      <c r="F27" s="887"/>
      <c r="G27" s="568"/>
      <c r="H27" s="568"/>
      <c r="I27" s="569"/>
      <c r="J27" s="570"/>
      <c r="K27" s="571"/>
      <c r="L27" s="257"/>
      <c r="M27" s="571"/>
      <c r="N27" s="572"/>
      <c r="O27" s="573"/>
      <c r="P27" s="568"/>
      <c r="Q27" s="574"/>
      <c r="R27" s="575"/>
      <c r="S27" s="576"/>
      <c r="T27" s="575"/>
      <c r="U27" s="577"/>
      <c r="V27" s="577"/>
    </row>
    <row r="28" spans="2:22" ht="13.5" thickBot="1">
      <c r="B28" s="1"/>
      <c r="C28" s="1"/>
      <c r="D28" s="1"/>
      <c r="E28" s="1"/>
      <c r="F28" s="1"/>
      <c r="G28" s="1"/>
      <c r="H28" s="1"/>
      <c r="I28" s="1"/>
      <c r="J28" s="49" t="s">
        <v>12</v>
      </c>
      <c r="K28" s="46">
        <f>K25+K17</f>
        <v>624689.2</v>
      </c>
      <c r="L28" s="77"/>
      <c r="M28" s="46">
        <f>SUM(M12:M27)</f>
        <v>624689.2</v>
      </c>
      <c r="N28" s="46">
        <f>SUM(N12:N27)</f>
        <v>624689.2</v>
      </c>
      <c r="O28" s="46">
        <f>SUM(O12:O27)</f>
        <v>0</v>
      </c>
      <c r="P28" s="1"/>
      <c r="Q28" s="1"/>
      <c r="R28" s="1"/>
      <c r="S28" s="1"/>
      <c r="T28" s="1"/>
      <c r="U28" s="1"/>
      <c r="V28" s="1"/>
    </row>
    <row r="29" spans="2:22" ht="12.75">
      <c r="B29" s="1"/>
      <c r="C29" s="1"/>
      <c r="D29" s="1"/>
      <c r="E29" s="1"/>
      <c r="F29" s="1"/>
      <c r="G29" s="1"/>
      <c r="H29" s="1"/>
      <c r="I29" s="1"/>
      <c r="J29" s="1"/>
      <c r="K29" s="137"/>
      <c r="O29" s="1"/>
      <c r="P29" s="1"/>
      <c r="Q29" s="1"/>
      <c r="R29" s="1"/>
      <c r="S29" s="1"/>
      <c r="T29" s="1"/>
      <c r="U29" s="1"/>
      <c r="V29" s="1"/>
    </row>
    <row r="30" spans="10:13" ht="12.75">
      <c r="J30" s="118"/>
      <c r="K30" s="137"/>
      <c r="L30" s="113"/>
      <c r="M30" s="114"/>
    </row>
    <row r="31" spans="8:14" ht="12.75">
      <c r="H31" s="118"/>
      <c r="I31" s="137"/>
      <c r="L31" s="113"/>
      <c r="M31" s="266"/>
      <c r="N31" s="21"/>
    </row>
    <row r="32" spans="8:13" ht="12.75">
      <c r="H32" s="118"/>
      <c r="I32" s="137"/>
      <c r="L32" s="114"/>
      <c r="M32" s="110"/>
    </row>
    <row r="33" spans="3:23" ht="12.75">
      <c r="C33" s="19"/>
      <c r="D33" s="597"/>
      <c r="E33" s="19"/>
      <c r="F33" s="19"/>
      <c r="G33" s="19"/>
      <c r="H33" s="115"/>
      <c r="I33" s="137"/>
      <c r="L33" s="114"/>
      <c r="M33" s="114"/>
      <c r="R33" s="782" t="s">
        <v>397</v>
      </c>
      <c r="S33" s="782"/>
      <c r="T33" s="782"/>
      <c r="U33" s="782"/>
      <c r="V33" s="782"/>
      <c r="W33" s="378"/>
    </row>
    <row r="34" spans="3:22" ht="12.75">
      <c r="C34" s="19"/>
      <c r="D34" s="19"/>
      <c r="E34" s="19"/>
      <c r="F34" s="19"/>
      <c r="G34" s="19"/>
      <c r="H34" s="111"/>
      <c r="I34" s="137"/>
      <c r="L34" s="114"/>
      <c r="M34" s="114"/>
      <c r="R34" s="791" t="s">
        <v>19</v>
      </c>
      <c r="S34" s="791"/>
      <c r="T34" s="791"/>
      <c r="U34" s="791"/>
      <c r="V34" s="791"/>
    </row>
    <row r="35" spans="3:13" ht="12.75">
      <c r="C35" s="19"/>
      <c r="D35" s="19"/>
      <c r="E35" s="19"/>
      <c r="F35" s="19"/>
      <c r="G35" s="19"/>
      <c r="H35" s="115"/>
      <c r="I35" s="424"/>
      <c r="K35" s="78"/>
      <c r="L35" s="114"/>
      <c r="M35" s="111"/>
    </row>
    <row r="36" spans="3:13" ht="12.75">
      <c r="C36" s="19"/>
      <c r="D36" s="19"/>
      <c r="E36" s="19"/>
      <c r="F36" s="19"/>
      <c r="G36" s="19"/>
      <c r="H36" s="19"/>
      <c r="I36" s="19"/>
      <c r="J36" s="115"/>
      <c r="K36" s="116"/>
      <c r="L36" s="114"/>
      <c r="M36" s="114"/>
    </row>
    <row r="37" spans="3:13" ht="12.75">
      <c r="C37" s="19"/>
      <c r="D37" s="19"/>
      <c r="E37" s="19"/>
      <c r="F37" s="19"/>
      <c r="J37" s="115"/>
      <c r="K37" s="117"/>
      <c r="L37" s="114"/>
      <c r="M37" s="114"/>
    </row>
    <row r="38" spans="10:13" ht="12.75">
      <c r="J38" s="114"/>
      <c r="K38" s="114"/>
      <c r="L38" s="114"/>
      <c r="M38" s="114"/>
    </row>
    <row r="39" spans="10:13" ht="12.75">
      <c r="J39" s="114"/>
      <c r="K39" s="114"/>
      <c r="L39" s="114"/>
      <c r="M39" s="114"/>
    </row>
    <row r="40" spans="10:13" ht="12.75">
      <c r="J40" s="114"/>
      <c r="K40" s="114"/>
      <c r="L40" s="114"/>
      <c r="M40" s="114"/>
    </row>
    <row r="47" spans="7:10" ht="12.75">
      <c r="G47" s="10"/>
      <c r="I47" s="10"/>
      <c r="J47" s="10"/>
    </row>
    <row r="48" spans="7:10" ht="12.75">
      <c r="G48" s="10"/>
      <c r="I48" s="10"/>
      <c r="J48" s="10"/>
    </row>
  </sheetData>
  <sheetProtection/>
  <mergeCells count="26">
    <mergeCell ref="C16:F16"/>
    <mergeCell ref="C17:F17"/>
    <mergeCell ref="C27:F27"/>
    <mergeCell ref="B1:V1"/>
    <mergeCell ref="B2:V2"/>
    <mergeCell ref="B3:V3"/>
    <mergeCell ref="J5:N5"/>
    <mergeCell ref="B13:B14"/>
    <mergeCell ref="J6:N6"/>
    <mergeCell ref="B10:V10"/>
    <mergeCell ref="V13:V14"/>
    <mergeCell ref="L13:L14"/>
    <mergeCell ref="T13:T14"/>
    <mergeCell ref="C25:F25"/>
    <mergeCell ref="C13:F14"/>
    <mergeCell ref="G13:G14"/>
    <mergeCell ref="R34:V34"/>
    <mergeCell ref="I13:I14"/>
    <mergeCell ref="K13:K14"/>
    <mergeCell ref="H13:H14"/>
    <mergeCell ref="P13:R13"/>
    <mergeCell ref="M13:O13"/>
    <mergeCell ref="S13:S14"/>
    <mergeCell ref="U13:U14"/>
    <mergeCell ref="J13:J14"/>
    <mergeCell ref="R33:V33"/>
  </mergeCells>
  <printOptions horizontalCentered="1"/>
  <pageMargins left="0" right="0" top="0.984251968503937" bottom="0" header="0.31496062992125984" footer="0.31496062992125984"/>
  <pageSetup horizontalDpi="600" verticalDpi="600" orientation="landscape" paperSize="5" scale="70" r:id="rId2"/>
  <drawing r:id="rId1"/>
</worksheet>
</file>

<file path=xl/worksheets/sheet12.xml><?xml version="1.0" encoding="utf-8"?>
<worksheet xmlns="http://schemas.openxmlformats.org/spreadsheetml/2006/main" xmlns:r="http://schemas.openxmlformats.org/officeDocument/2006/relationships">
  <dimension ref="A1:AA75"/>
  <sheetViews>
    <sheetView view="pageBreakPreview" zoomScaleSheetLayoutView="100" zoomScalePageLayoutView="0" workbookViewId="0" topLeftCell="A1">
      <selection activeCell="T7" sqref="T7"/>
    </sheetView>
  </sheetViews>
  <sheetFormatPr defaultColWidth="11.421875" defaultRowHeight="12.75"/>
  <cols>
    <col min="1" max="1" width="1.1484375" style="15" customWidth="1"/>
    <col min="2" max="2" width="10.57421875" style="15" customWidth="1"/>
    <col min="3" max="3" width="10.7109375" style="15" customWidth="1"/>
    <col min="4" max="4" width="12.57421875" style="15" customWidth="1"/>
    <col min="5" max="5" width="10.7109375" style="15" customWidth="1"/>
    <col min="6" max="6" width="6.00390625" style="15" customWidth="1"/>
    <col min="7" max="7" width="8.140625" style="15" customWidth="1"/>
    <col min="8" max="8" width="5.7109375" style="15" customWidth="1"/>
    <col min="9" max="9" width="8.57421875" style="15" customWidth="1"/>
    <col min="10" max="10" width="9.421875" style="15" customWidth="1"/>
    <col min="11" max="11" width="14.28125" style="15" customWidth="1"/>
    <col min="12" max="12" width="7.421875" style="15" customWidth="1"/>
    <col min="13" max="13" width="14.28125" style="15" customWidth="1"/>
    <col min="14" max="14" width="15.7109375" style="15" customWidth="1"/>
    <col min="15" max="15" width="13.421875" style="15" customWidth="1"/>
    <col min="16" max="16" width="13.00390625" style="15" customWidth="1"/>
    <col min="17" max="17" width="10.140625" style="15" customWidth="1"/>
    <col min="18" max="18" width="8.57421875" style="15" customWidth="1"/>
    <col min="19" max="19" width="7.7109375" style="15" customWidth="1"/>
    <col min="20" max="20" width="9.421875" style="15" customWidth="1"/>
    <col min="21" max="21" width="11.00390625" style="15" customWidth="1"/>
    <col min="22" max="22" width="6.7109375" style="15" customWidth="1"/>
    <col min="23" max="23" width="8.140625" style="15" customWidth="1"/>
    <col min="24" max="24" width="7.7109375" style="15" customWidth="1"/>
    <col min="25" max="25" width="13.8515625" style="15" bestFit="1" customWidth="1"/>
    <col min="26" max="16384" width="11.421875" style="15" customWidth="1"/>
  </cols>
  <sheetData>
    <row r="1" spans="2:24" ht="15.75">
      <c r="B1" s="800" t="s">
        <v>35</v>
      </c>
      <c r="C1" s="801"/>
      <c r="D1" s="801"/>
      <c r="E1" s="801"/>
      <c r="F1" s="801"/>
      <c r="G1" s="801"/>
      <c r="H1" s="801"/>
      <c r="I1" s="801"/>
      <c r="J1" s="801"/>
      <c r="K1" s="801"/>
      <c r="L1" s="801"/>
      <c r="M1" s="801"/>
      <c r="N1" s="801"/>
      <c r="O1" s="801"/>
      <c r="P1" s="801"/>
      <c r="Q1" s="801"/>
      <c r="R1" s="801"/>
      <c r="S1" s="801"/>
      <c r="T1" s="801"/>
      <c r="U1" s="801"/>
      <c r="V1" s="801"/>
      <c r="W1" s="801"/>
      <c r="X1" s="802"/>
    </row>
    <row r="2" spans="2:24" ht="15.75">
      <c r="B2" s="772" t="s">
        <v>36</v>
      </c>
      <c r="C2" s="773"/>
      <c r="D2" s="773"/>
      <c r="E2" s="773"/>
      <c r="F2" s="773"/>
      <c r="G2" s="773"/>
      <c r="H2" s="773"/>
      <c r="I2" s="773"/>
      <c r="J2" s="773"/>
      <c r="K2" s="773"/>
      <c r="L2" s="773"/>
      <c r="M2" s="773"/>
      <c r="N2" s="773"/>
      <c r="O2" s="773"/>
      <c r="P2" s="773"/>
      <c r="Q2" s="773"/>
      <c r="R2" s="773"/>
      <c r="S2" s="773"/>
      <c r="T2" s="773"/>
      <c r="U2" s="773"/>
      <c r="V2" s="773"/>
      <c r="W2" s="773"/>
      <c r="X2" s="774"/>
    </row>
    <row r="3" spans="2:24" ht="12.75">
      <c r="B3" s="775" t="s">
        <v>37</v>
      </c>
      <c r="C3" s="776"/>
      <c r="D3" s="776"/>
      <c r="E3" s="776"/>
      <c r="F3" s="776"/>
      <c r="G3" s="776"/>
      <c r="H3" s="776"/>
      <c r="I3" s="776"/>
      <c r="J3" s="776"/>
      <c r="K3" s="776"/>
      <c r="L3" s="776"/>
      <c r="M3" s="776"/>
      <c r="N3" s="776"/>
      <c r="O3" s="776"/>
      <c r="P3" s="776"/>
      <c r="Q3" s="776"/>
      <c r="R3" s="776"/>
      <c r="S3" s="776"/>
      <c r="T3" s="776"/>
      <c r="U3" s="776"/>
      <c r="V3" s="776"/>
      <c r="W3" s="776"/>
      <c r="X3" s="777"/>
    </row>
    <row r="4" spans="2:24" ht="12.75">
      <c r="B4" s="56"/>
      <c r="D4" s="55" t="s">
        <v>32</v>
      </c>
      <c r="E4" s="55" t="s">
        <v>33</v>
      </c>
      <c r="F4" s="55"/>
      <c r="G4" s="33"/>
      <c r="H4" s="33"/>
      <c r="I4" s="33"/>
      <c r="J4" s="33"/>
      <c r="K4" s="33"/>
      <c r="L4" s="33"/>
      <c r="M4" s="33"/>
      <c r="N4" s="33"/>
      <c r="O4" s="33"/>
      <c r="P4" s="33"/>
      <c r="Q4" s="33"/>
      <c r="R4" s="33"/>
      <c r="S4" s="33"/>
      <c r="T4" s="33"/>
      <c r="U4" s="33"/>
      <c r="V4" s="33"/>
      <c r="W4" s="33"/>
      <c r="X4" s="57"/>
    </row>
    <row r="5" spans="2:24" ht="12.75">
      <c r="B5" s="56"/>
      <c r="D5" s="55" t="str">
        <f>'AGUA POTABLE 1'!D7</f>
        <v>FONDO DE  INFRAESTRUCTURA SOCIAL MUNICIPAL.</v>
      </c>
      <c r="E5" s="55"/>
      <c r="F5" s="55"/>
      <c r="H5" s="86"/>
      <c r="I5" s="86"/>
      <c r="J5" s="778" t="s">
        <v>233</v>
      </c>
      <c r="K5" s="778"/>
      <c r="L5" s="778"/>
      <c r="M5" s="778"/>
      <c r="N5" s="778"/>
      <c r="O5" s="133"/>
      <c r="P5" s="86"/>
      <c r="Q5" s="86"/>
      <c r="R5" s="86"/>
      <c r="S5" s="86"/>
      <c r="T5" s="33"/>
      <c r="U5" s="33"/>
      <c r="V5" s="33"/>
      <c r="W5" s="33"/>
      <c r="X5" s="57"/>
    </row>
    <row r="6" spans="2:24" ht="12.75">
      <c r="B6" s="56"/>
      <c r="D6" s="55" t="str">
        <f>'AGUA POTABLE 1'!D8</f>
        <v>FECHA:   31 DE ENERO DE 2014</v>
      </c>
      <c r="E6" s="55"/>
      <c r="F6" s="55"/>
      <c r="H6" s="87"/>
      <c r="I6" s="87"/>
      <c r="J6" s="776" t="s">
        <v>40</v>
      </c>
      <c r="K6" s="776"/>
      <c r="L6" s="776"/>
      <c r="M6" s="776"/>
      <c r="N6" s="776"/>
      <c r="O6" s="88"/>
      <c r="P6" s="87"/>
      <c r="Q6" s="87"/>
      <c r="R6" s="87"/>
      <c r="S6" s="87"/>
      <c r="T6" s="33"/>
      <c r="U6" s="33"/>
      <c r="V6" s="33"/>
      <c r="W6" s="33"/>
      <c r="X6" s="57"/>
    </row>
    <row r="7" spans="2:24" ht="12.75">
      <c r="B7" s="56"/>
      <c r="D7" s="55" t="s">
        <v>30</v>
      </c>
      <c r="E7" s="55" t="s">
        <v>31</v>
      </c>
      <c r="F7" s="55"/>
      <c r="G7" s="33"/>
      <c r="H7" s="33"/>
      <c r="I7" s="33"/>
      <c r="J7" s="33"/>
      <c r="K7" s="33"/>
      <c r="L7" s="33"/>
      <c r="M7" s="33"/>
      <c r="N7" s="33"/>
      <c r="O7" s="33"/>
      <c r="P7" s="33"/>
      <c r="Q7" s="33"/>
      <c r="R7" s="33"/>
      <c r="S7" s="33"/>
      <c r="T7" s="106"/>
      <c r="U7" s="33"/>
      <c r="V7" s="33"/>
      <c r="W7" s="33"/>
      <c r="X7" s="57"/>
    </row>
    <row r="8" spans="2:24" ht="12.75">
      <c r="B8" s="56"/>
      <c r="C8" s="55"/>
      <c r="D8" s="55" t="s">
        <v>522</v>
      </c>
      <c r="E8" s="55"/>
      <c r="F8" s="55"/>
      <c r="G8" s="33"/>
      <c r="H8" s="33"/>
      <c r="I8" s="33"/>
      <c r="J8" s="33"/>
      <c r="K8" s="33"/>
      <c r="L8" s="33"/>
      <c r="M8" s="33"/>
      <c r="N8" s="33"/>
      <c r="O8" s="33"/>
      <c r="P8" s="33"/>
      <c r="Q8" s="33"/>
      <c r="R8" s="33"/>
      <c r="S8" s="33"/>
      <c r="T8" s="33"/>
      <c r="U8" s="33"/>
      <c r="V8" s="33"/>
      <c r="W8" s="33"/>
      <c r="X8" s="57"/>
    </row>
    <row r="9" spans="2:24" ht="12.75">
      <c r="B9" s="56"/>
      <c r="D9" s="55" t="s">
        <v>523</v>
      </c>
      <c r="E9" s="55"/>
      <c r="F9" s="55"/>
      <c r="G9" s="33"/>
      <c r="H9" s="33"/>
      <c r="I9" s="33"/>
      <c r="J9" s="33"/>
      <c r="K9" s="33"/>
      <c r="L9" s="33"/>
      <c r="M9" s="33"/>
      <c r="N9" s="33"/>
      <c r="O9" s="33"/>
      <c r="P9" s="33"/>
      <c r="Q9" s="33"/>
      <c r="R9" s="33"/>
      <c r="S9" s="33"/>
      <c r="T9" s="33"/>
      <c r="U9" s="33"/>
      <c r="V9" s="33"/>
      <c r="W9" s="33"/>
      <c r="X9" s="57"/>
    </row>
    <row r="10" spans="2:24" ht="12.75">
      <c r="B10" s="769" t="s">
        <v>34</v>
      </c>
      <c r="C10" s="770"/>
      <c r="D10" s="770"/>
      <c r="E10" s="770"/>
      <c r="F10" s="770"/>
      <c r="G10" s="770"/>
      <c r="H10" s="770"/>
      <c r="I10" s="770"/>
      <c r="J10" s="770"/>
      <c r="K10" s="770"/>
      <c r="L10" s="770"/>
      <c r="M10" s="770"/>
      <c r="N10" s="770"/>
      <c r="O10" s="770"/>
      <c r="P10" s="770"/>
      <c r="Q10" s="770"/>
      <c r="R10" s="770"/>
      <c r="S10" s="770"/>
      <c r="T10" s="770"/>
      <c r="U10" s="770"/>
      <c r="V10" s="770"/>
      <c r="W10" s="770"/>
      <c r="X10" s="771"/>
    </row>
    <row r="11" spans="2:24" ht="12.75">
      <c r="B11" s="910" t="s">
        <v>296</v>
      </c>
      <c r="C11" s="911"/>
      <c r="D11" s="911"/>
      <c r="E11" s="911"/>
      <c r="F11" s="911"/>
      <c r="G11" s="911"/>
      <c r="H11" s="911"/>
      <c r="I11" s="911"/>
      <c r="J11" s="911"/>
      <c r="K11" s="911"/>
      <c r="L11" s="911"/>
      <c r="M11" s="911"/>
      <c r="N11" s="911"/>
      <c r="O11" s="911"/>
      <c r="P11" s="911"/>
      <c r="Q11" s="911"/>
      <c r="R11" s="911"/>
      <c r="S11" s="911"/>
      <c r="T11" s="911"/>
      <c r="U11" s="911"/>
      <c r="V11" s="911"/>
      <c r="W11" s="911"/>
      <c r="X11" s="127"/>
    </row>
    <row r="12" spans="2:24" ht="13.5" thickBot="1">
      <c r="B12" s="468"/>
      <c r="C12" s="469"/>
      <c r="D12" s="469"/>
      <c r="E12" s="469"/>
      <c r="F12" s="469"/>
      <c r="G12" s="469"/>
      <c r="H12" s="469"/>
      <c r="I12" s="469"/>
      <c r="J12" s="469"/>
      <c r="K12" s="469"/>
      <c r="L12" s="469"/>
      <c r="M12" s="469"/>
      <c r="N12" s="469"/>
      <c r="O12" s="469"/>
      <c r="P12" s="469"/>
      <c r="Q12" s="469"/>
      <c r="R12" s="469"/>
      <c r="S12" s="469"/>
      <c r="T12" s="469"/>
      <c r="U12" s="60" t="s">
        <v>38</v>
      </c>
      <c r="V12" s="470">
        <v>12</v>
      </c>
      <c r="W12" s="470" t="s">
        <v>39</v>
      </c>
      <c r="X12" s="62">
        <v>12</v>
      </c>
    </row>
    <row r="13" ht="13.5" thickBot="1"/>
    <row r="14" spans="1:27" s="19" customFormat="1" ht="18" customHeight="1">
      <c r="A14" s="286"/>
      <c r="B14" s="900" t="s">
        <v>0</v>
      </c>
      <c r="C14" s="893" t="s">
        <v>1</v>
      </c>
      <c r="D14" s="907"/>
      <c r="E14" s="907"/>
      <c r="F14" s="905"/>
      <c r="G14" s="905" t="s">
        <v>2</v>
      </c>
      <c r="H14" s="900" t="s">
        <v>3</v>
      </c>
      <c r="I14" s="907" t="s">
        <v>4</v>
      </c>
      <c r="J14" s="900" t="s">
        <v>5</v>
      </c>
      <c r="K14" s="900" t="s">
        <v>6</v>
      </c>
      <c r="L14" s="907" t="s">
        <v>22</v>
      </c>
      <c r="M14" s="902" t="s">
        <v>7</v>
      </c>
      <c r="N14" s="903"/>
      <c r="O14" s="916"/>
      <c r="P14" s="904"/>
      <c r="Q14" s="374"/>
      <c r="R14" s="902" t="s">
        <v>8</v>
      </c>
      <c r="S14" s="903"/>
      <c r="T14" s="904"/>
      <c r="U14" s="900" t="s">
        <v>9</v>
      </c>
      <c r="V14" s="907" t="s">
        <v>22</v>
      </c>
      <c r="W14" s="900" t="s">
        <v>10</v>
      </c>
      <c r="X14" s="900" t="s">
        <v>11</v>
      </c>
      <c r="AA14" s="286"/>
    </row>
    <row r="15" spans="2:24" s="19" customFormat="1" ht="32.25" customHeight="1" thickBot="1">
      <c r="B15" s="901"/>
      <c r="C15" s="909"/>
      <c r="D15" s="908"/>
      <c r="E15" s="908"/>
      <c r="F15" s="906"/>
      <c r="G15" s="906"/>
      <c r="H15" s="901"/>
      <c r="I15" s="908"/>
      <c r="J15" s="901"/>
      <c r="K15" s="901"/>
      <c r="L15" s="906"/>
      <c r="M15" s="182" t="s">
        <v>12</v>
      </c>
      <c r="N15" s="183" t="s">
        <v>40</v>
      </c>
      <c r="O15" s="184" t="s">
        <v>117</v>
      </c>
      <c r="P15" s="185" t="s">
        <v>118</v>
      </c>
      <c r="Q15" s="253" t="s">
        <v>295</v>
      </c>
      <c r="R15" s="182" t="s">
        <v>13</v>
      </c>
      <c r="S15" s="183" t="s">
        <v>14</v>
      </c>
      <c r="T15" s="185" t="s">
        <v>235</v>
      </c>
      <c r="U15" s="901"/>
      <c r="V15" s="906"/>
      <c r="W15" s="901"/>
      <c r="X15" s="901"/>
    </row>
    <row r="16" spans="2:24" ht="3.75" customHeight="1" thickBot="1">
      <c r="B16" s="1"/>
      <c r="C16" s="1"/>
      <c r="D16" s="1"/>
      <c r="E16" s="1"/>
      <c r="F16" s="1"/>
      <c r="G16" s="1"/>
      <c r="H16" s="1"/>
      <c r="I16" s="1"/>
      <c r="J16" s="1"/>
      <c r="K16" s="1"/>
      <c r="L16" s="1"/>
      <c r="M16" s="10"/>
      <c r="N16" s="10"/>
      <c r="O16" s="10"/>
      <c r="P16" s="10"/>
      <c r="Q16" s="10"/>
      <c r="R16" s="10"/>
      <c r="S16" s="10"/>
      <c r="T16" s="10"/>
      <c r="U16" s="10"/>
      <c r="V16" s="10"/>
      <c r="W16" s="10"/>
      <c r="X16" s="10"/>
    </row>
    <row r="17" spans="2:25" ht="12.75">
      <c r="B17" s="8"/>
      <c r="C17" s="893" t="s">
        <v>101</v>
      </c>
      <c r="D17" s="894"/>
      <c r="E17" s="894"/>
      <c r="F17" s="895"/>
      <c r="G17" s="8"/>
      <c r="H17" s="8"/>
      <c r="I17" s="12"/>
      <c r="J17" s="9"/>
      <c r="K17" s="38"/>
      <c r="L17" s="80"/>
      <c r="M17" s="641"/>
      <c r="N17" s="641"/>
      <c r="O17" s="38"/>
      <c r="P17" s="6"/>
      <c r="Q17" s="6"/>
      <c r="R17" s="8"/>
      <c r="S17" s="8"/>
      <c r="T17" s="81"/>
      <c r="U17" s="8"/>
      <c r="V17" s="81"/>
      <c r="W17" s="22"/>
      <c r="X17" s="22"/>
      <c r="Y17" s="10"/>
    </row>
    <row r="18" spans="2:24" s="312" customFormat="1" ht="12.75">
      <c r="B18" s="341"/>
      <c r="C18" s="873" t="str">
        <f>'AGUA POTABLE 1'!C18</f>
        <v>AGUA POTABLE</v>
      </c>
      <c r="D18" s="874"/>
      <c r="E18" s="874"/>
      <c r="F18" s="875"/>
      <c r="G18" s="335"/>
      <c r="H18" s="335"/>
      <c r="I18" s="336"/>
      <c r="J18" s="353"/>
      <c r="K18" s="361">
        <f>M18</f>
        <v>7880293.18</v>
      </c>
      <c r="L18" s="339"/>
      <c r="M18" s="642">
        <f>N18+O18+P18</f>
        <v>7880293.18</v>
      </c>
      <c r="N18" s="642">
        <f>'AGUA POTABLE 1'!O38</f>
        <v>7880293.18</v>
      </c>
      <c r="O18" s="354">
        <f>'AGUA POTABLE 1'!P38</f>
        <v>0</v>
      </c>
      <c r="P18" s="355">
        <f>'AGUA POTABLE 1'!Q38</f>
        <v>0</v>
      </c>
      <c r="Q18" s="355"/>
      <c r="R18" s="335"/>
      <c r="S18" s="350"/>
      <c r="T18" s="351"/>
      <c r="U18" s="356"/>
      <c r="V18" s="351"/>
      <c r="W18" s="344"/>
      <c r="X18" s="344"/>
    </row>
    <row r="19" spans="2:24" s="312" customFormat="1" ht="12.75">
      <c r="B19" s="341"/>
      <c r="C19" s="357"/>
      <c r="D19" s="358"/>
      <c r="E19" s="358"/>
      <c r="F19" s="359"/>
      <c r="G19" s="335"/>
      <c r="H19" s="335"/>
      <c r="I19" s="336"/>
      <c r="J19" s="353"/>
      <c r="K19" s="340"/>
      <c r="L19" s="339"/>
      <c r="M19" s="642"/>
      <c r="N19" s="642"/>
      <c r="O19" s="354"/>
      <c r="P19" s="355"/>
      <c r="Q19" s="355"/>
      <c r="R19" s="335"/>
      <c r="S19" s="350"/>
      <c r="T19" s="351"/>
      <c r="U19" s="356"/>
      <c r="V19" s="351"/>
      <c r="W19" s="344"/>
      <c r="X19" s="344"/>
    </row>
    <row r="20" spans="2:24" s="312" customFormat="1" ht="12.75">
      <c r="B20" s="341"/>
      <c r="C20" s="873" t="str">
        <f>'DRENAJE LETRINA Y ALCAN'!C16</f>
        <v>DRENAJE, LETRINAS Y ALCANTARILLADO</v>
      </c>
      <c r="D20" s="874"/>
      <c r="E20" s="874"/>
      <c r="F20" s="875"/>
      <c r="G20" s="335"/>
      <c r="H20" s="335"/>
      <c r="I20" s="336"/>
      <c r="J20" s="353"/>
      <c r="K20" s="361">
        <f>M20</f>
        <v>5086310.79</v>
      </c>
      <c r="L20" s="339"/>
      <c r="M20" s="642">
        <f>N20+O20+P20</f>
        <v>5086310.79</v>
      </c>
      <c r="N20" s="642">
        <f>'DRENAJE LETRINA Y ALCAN'!O27</f>
        <v>1521892.72</v>
      </c>
      <c r="O20" s="354">
        <f>'DRENAJE LETRINA Y ALCAN'!P27</f>
        <v>2776018.0700000003</v>
      </c>
      <c r="P20" s="355">
        <f>'DRENAJE LETRINA Y ALCAN'!Q27</f>
        <v>788400</v>
      </c>
      <c r="Q20" s="355"/>
      <c r="R20" s="335"/>
      <c r="S20" s="350"/>
      <c r="T20" s="351"/>
      <c r="U20" s="356"/>
      <c r="V20" s="351"/>
      <c r="W20" s="344"/>
      <c r="X20" s="344"/>
    </row>
    <row r="21" spans="2:24" s="312" customFormat="1" ht="12.75">
      <c r="B21" s="341"/>
      <c r="C21" s="357"/>
      <c r="D21" s="358"/>
      <c r="E21" s="358"/>
      <c r="F21" s="359"/>
      <c r="G21" s="335"/>
      <c r="H21" s="335"/>
      <c r="I21" s="336"/>
      <c r="J21" s="353"/>
      <c r="K21" s="340"/>
      <c r="L21" s="339"/>
      <c r="M21" s="642"/>
      <c r="N21" s="642"/>
      <c r="O21" s="354"/>
      <c r="P21" s="355"/>
      <c r="Q21" s="355"/>
      <c r="R21" s="335"/>
      <c r="S21" s="350"/>
      <c r="T21" s="351"/>
      <c r="U21" s="356"/>
      <c r="V21" s="351"/>
      <c r="W21" s="344"/>
      <c r="X21" s="344"/>
    </row>
    <row r="22" spans="2:24" s="312" customFormat="1" ht="12.75">
      <c r="B22" s="341"/>
      <c r="C22" s="873" t="str">
        <f>'URBANIZACION MPAL 3'!C17</f>
        <v>URBANIZACION MUNICIPAL</v>
      </c>
      <c r="D22" s="874"/>
      <c r="E22" s="874"/>
      <c r="F22" s="875"/>
      <c r="G22" s="335"/>
      <c r="H22" s="335"/>
      <c r="I22" s="336"/>
      <c r="J22" s="353"/>
      <c r="K22" s="361">
        <f>M22</f>
        <v>9544842.330000002</v>
      </c>
      <c r="L22" s="339"/>
      <c r="M22" s="642">
        <f>N22+O22+P22</f>
        <v>9544842.330000002</v>
      </c>
      <c r="N22" s="642">
        <f>'URBANIZACION MPAL 3'!O45</f>
        <v>9151446.330000002</v>
      </c>
      <c r="O22" s="354">
        <f>'URBANIZACION MPAL 3'!P45</f>
        <v>196698</v>
      </c>
      <c r="P22" s="355">
        <f>'URBANIZACION MPAL 3'!Q45</f>
        <v>196698</v>
      </c>
      <c r="Q22" s="355"/>
      <c r="R22" s="335"/>
      <c r="S22" s="350"/>
      <c r="T22" s="351"/>
      <c r="U22" s="356"/>
      <c r="V22" s="351"/>
      <c r="W22" s="344"/>
      <c r="X22" s="344"/>
    </row>
    <row r="23" spans="2:24" s="312" customFormat="1" ht="12.75">
      <c r="B23" s="341"/>
      <c r="C23" s="357"/>
      <c r="D23" s="358"/>
      <c r="E23" s="358"/>
      <c r="F23" s="359"/>
      <c r="G23" s="335"/>
      <c r="H23" s="335"/>
      <c r="I23" s="336"/>
      <c r="J23" s="353"/>
      <c r="K23" s="340"/>
      <c r="L23" s="339"/>
      <c r="M23" s="642"/>
      <c r="N23" s="642"/>
      <c r="O23" s="354"/>
      <c r="P23" s="355"/>
      <c r="Q23" s="355"/>
      <c r="R23" s="335"/>
      <c r="S23" s="350"/>
      <c r="T23" s="351"/>
      <c r="U23" s="356"/>
      <c r="V23" s="351"/>
      <c r="W23" s="344"/>
      <c r="X23" s="344"/>
    </row>
    <row r="24" spans="2:24" s="312" customFormat="1" ht="12.75">
      <c r="B24" s="341"/>
      <c r="C24" s="873" t="str">
        <f>'ELECTRIFICACION 4'!C17</f>
        <v>ELECTRIFICACION RURAL Y DE COLONIAS POBRES</v>
      </c>
      <c r="D24" s="874"/>
      <c r="E24" s="874"/>
      <c r="F24" s="875"/>
      <c r="G24" s="335"/>
      <c r="H24" s="335"/>
      <c r="I24" s="336"/>
      <c r="J24" s="353"/>
      <c r="K24" s="361">
        <f>M24</f>
        <v>5174496.23</v>
      </c>
      <c r="L24" s="339"/>
      <c r="M24" s="642">
        <f>N24+O24+P24</f>
        <v>5174496.23</v>
      </c>
      <c r="N24" s="642">
        <f>'ELECTRIFICACION 4'!O36</f>
        <v>5174496.23</v>
      </c>
      <c r="O24" s="354">
        <f>'ELECTRIFICACION 4'!P36</f>
        <v>0</v>
      </c>
      <c r="P24" s="355">
        <f>'ELECTRIFICACION 4'!Q36</f>
        <v>0</v>
      </c>
      <c r="Q24" s="355"/>
      <c r="R24" s="335"/>
      <c r="S24" s="350"/>
      <c r="T24" s="351"/>
      <c r="U24" s="356"/>
      <c r="V24" s="351"/>
      <c r="W24" s="344"/>
      <c r="X24" s="344"/>
    </row>
    <row r="25" spans="2:24" s="312" customFormat="1" ht="12.75">
      <c r="B25" s="341"/>
      <c r="C25" s="357"/>
      <c r="D25" s="358"/>
      <c r="E25" s="358"/>
      <c r="F25" s="359"/>
      <c r="G25" s="335"/>
      <c r="H25" s="335"/>
      <c r="I25" s="336"/>
      <c r="J25" s="353"/>
      <c r="K25" s="340"/>
      <c r="L25" s="339"/>
      <c r="M25" s="642"/>
      <c r="N25" s="642"/>
      <c r="O25" s="354"/>
      <c r="P25" s="360"/>
      <c r="Q25" s="360"/>
      <c r="R25" s="335"/>
      <c r="S25" s="350"/>
      <c r="T25" s="351"/>
      <c r="U25" s="356"/>
      <c r="V25" s="351"/>
      <c r="W25" s="344"/>
      <c r="X25" s="344"/>
    </row>
    <row r="26" spans="2:24" s="312" customFormat="1" ht="12.75">
      <c r="B26" s="341"/>
      <c r="C26" s="873" t="str">
        <f>'INF. BASICA DE SALUD 5'!C16</f>
        <v>INFRAESTRUCTURA BASICA DE SALUD</v>
      </c>
      <c r="D26" s="874"/>
      <c r="E26" s="874"/>
      <c r="F26" s="875"/>
      <c r="G26" s="335"/>
      <c r="H26" s="335"/>
      <c r="I26" s="336"/>
      <c r="J26" s="353"/>
      <c r="K26" s="361">
        <f>M26</f>
        <v>1636414.2700000003</v>
      </c>
      <c r="L26" s="339"/>
      <c r="M26" s="354">
        <f>N26+O26+P26</f>
        <v>1636414.2700000003</v>
      </c>
      <c r="N26" s="354">
        <f>'INF. BASICA DE SALUD 5'!O25</f>
        <v>1636414.2700000003</v>
      </c>
      <c r="O26" s="354">
        <f>'INF. BASICA DE SALUD 5'!P25</f>
        <v>0</v>
      </c>
      <c r="P26" s="360">
        <f>'INF. BASICA DE SALUD 5'!Q25</f>
        <v>0</v>
      </c>
      <c r="Q26" s="360"/>
      <c r="R26" s="335"/>
      <c r="S26" s="350"/>
      <c r="T26" s="351"/>
      <c r="U26" s="356"/>
      <c r="V26" s="351"/>
      <c r="W26" s="344"/>
      <c r="X26" s="344"/>
    </row>
    <row r="27" spans="2:24" s="312" customFormat="1" ht="12.75">
      <c r="B27" s="341"/>
      <c r="C27" s="357"/>
      <c r="D27" s="358"/>
      <c r="E27" s="358"/>
      <c r="F27" s="359"/>
      <c r="G27" s="335"/>
      <c r="H27" s="335"/>
      <c r="I27" s="336"/>
      <c r="J27" s="353"/>
      <c r="K27" s="340"/>
      <c r="L27" s="339"/>
      <c r="M27" s="354"/>
      <c r="N27" s="354"/>
      <c r="O27" s="354"/>
      <c r="P27" s="355"/>
      <c r="Q27" s="355"/>
      <c r="R27" s="335"/>
      <c r="S27" s="350"/>
      <c r="T27" s="351"/>
      <c r="U27" s="356"/>
      <c r="V27" s="351"/>
      <c r="W27" s="344"/>
      <c r="X27" s="344"/>
    </row>
    <row r="28" spans="2:26" s="312" customFormat="1" ht="14.25">
      <c r="B28" s="341"/>
      <c r="C28" s="873" t="str">
        <f>'INF. BASICA EDUCATIVA 6'!C16</f>
        <v>INFRAESTRUCTURA BÁSICA EDUCATIVA</v>
      </c>
      <c r="D28" s="874"/>
      <c r="E28" s="874"/>
      <c r="F28" s="875"/>
      <c r="G28" s="335"/>
      <c r="H28" s="335"/>
      <c r="I28" s="336"/>
      <c r="J28" s="353"/>
      <c r="K28" s="361">
        <f>M28</f>
        <v>1563912.738</v>
      </c>
      <c r="L28" s="339"/>
      <c r="M28" s="354">
        <f>N28+O28+P28</f>
        <v>1563912.738</v>
      </c>
      <c r="N28" s="354">
        <f>'INF. BASICA EDUCATIVA 6'!O24</f>
        <v>1563912.738</v>
      </c>
      <c r="O28" s="354">
        <v>0</v>
      </c>
      <c r="P28" s="355">
        <f>'INF. BASICA EDUCATIVA 6'!Q24</f>
        <v>0</v>
      </c>
      <c r="Q28" s="355"/>
      <c r="R28" s="362"/>
      <c r="S28" s="350"/>
      <c r="T28" s="351"/>
      <c r="U28" s="356"/>
      <c r="V28" s="351"/>
      <c r="W28" s="344"/>
      <c r="X28" s="344"/>
      <c r="Y28" s="363"/>
      <c r="Z28" s="364"/>
    </row>
    <row r="29" spans="2:26" s="312" customFormat="1" ht="14.25">
      <c r="B29" s="341"/>
      <c r="C29" s="357"/>
      <c r="D29" s="358"/>
      <c r="E29" s="358"/>
      <c r="F29" s="359"/>
      <c r="G29" s="335"/>
      <c r="H29" s="335"/>
      <c r="I29" s="336"/>
      <c r="J29" s="353"/>
      <c r="K29" s="340"/>
      <c r="L29" s="339"/>
      <c r="M29" s="354"/>
      <c r="N29" s="354"/>
      <c r="O29" s="354"/>
      <c r="P29" s="360"/>
      <c r="Q29" s="360"/>
      <c r="R29" s="335"/>
      <c r="S29" s="341"/>
      <c r="T29" s="351"/>
      <c r="U29" s="356"/>
      <c r="V29" s="351"/>
      <c r="W29" s="344"/>
      <c r="X29" s="344"/>
      <c r="Y29" s="363"/>
      <c r="Z29" s="364"/>
    </row>
    <row r="30" spans="2:26" s="312" customFormat="1" ht="14.25">
      <c r="B30" s="341"/>
      <c r="C30" s="873" t="str">
        <f>'MEJORAMIENTO VIVIENDA 7'!C16</f>
        <v>MEJORAMIENTO DE LA VIVIENDA</v>
      </c>
      <c r="D30" s="874"/>
      <c r="E30" s="874"/>
      <c r="F30" s="875"/>
      <c r="G30" s="341"/>
      <c r="H30" s="341"/>
      <c r="I30" s="336"/>
      <c r="J30" s="353"/>
      <c r="K30" s="361">
        <f>M30</f>
        <v>626400</v>
      </c>
      <c r="L30" s="365"/>
      <c r="M30" s="354">
        <f>N30+O30+P30</f>
        <v>626400</v>
      </c>
      <c r="N30" s="354">
        <f>'MEJORAMIENTO VIVIENDA 7'!O20</f>
        <v>0</v>
      </c>
      <c r="O30" s="354">
        <v>0</v>
      </c>
      <c r="P30" s="360">
        <f>'MEJORAMIENTO VIVIENDA 7'!P20</f>
        <v>626400</v>
      </c>
      <c r="Q30" s="360"/>
      <c r="R30" s="341"/>
      <c r="S30" s="341"/>
      <c r="T30" s="351"/>
      <c r="U30" s="356"/>
      <c r="V30" s="351"/>
      <c r="W30" s="344"/>
      <c r="X30" s="344"/>
      <c r="Y30" s="363"/>
      <c r="Z30" s="364"/>
    </row>
    <row r="31" spans="2:26" s="312" customFormat="1" ht="14.25">
      <c r="B31" s="341"/>
      <c r="C31" s="357"/>
      <c r="D31" s="358"/>
      <c r="E31" s="358"/>
      <c r="F31" s="359"/>
      <c r="G31" s="335"/>
      <c r="H31" s="335"/>
      <c r="I31" s="336"/>
      <c r="J31" s="353"/>
      <c r="K31" s="340"/>
      <c r="L31" s="339"/>
      <c r="M31" s="354"/>
      <c r="N31" s="354"/>
      <c r="O31" s="354"/>
      <c r="P31" s="360"/>
      <c r="Q31" s="360"/>
      <c r="R31" s="335"/>
      <c r="S31" s="341"/>
      <c r="T31" s="342"/>
      <c r="U31" s="341"/>
      <c r="V31" s="342"/>
      <c r="W31" s="344"/>
      <c r="X31" s="344"/>
      <c r="Y31" s="363"/>
      <c r="Z31" s="364"/>
    </row>
    <row r="32" spans="2:26" s="312" customFormat="1" ht="14.25">
      <c r="B32" s="341"/>
      <c r="C32" s="873" t="str">
        <f>'CAMINOS RURALES 8'!C16</f>
        <v>CAMINOS RURALES</v>
      </c>
      <c r="D32" s="874"/>
      <c r="E32" s="874"/>
      <c r="F32" s="875"/>
      <c r="G32" s="335"/>
      <c r="H32" s="335"/>
      <c r="I32" s="336"/>
      <c r="J32" s="353"/>
      <c r="K32" s="361">
        <f>M32</f>
        <v>1144281.53</v>
      </c>
      <c r="L32" s="339"/>
      <c r="M32" s="354">
        <f>N32+O32+P32</f>
        <v>1144281.53</v>
      </c>
      <c r="N32" s="354">
        <f>'CAMINOS RURALES 8'!O25</f>
        <v>1144281.53</v>
      </c>
      <c r="O32" s="354">
        <f>'CAMINOS RURALES 8'!P25</f>
        <v>0</v>
      </c>
      <c r="P32" s="360">
        <f>'CAMINOS RURALES 8'!Q25</f>
        <v>0</v>
      </c>
      <c r="Q32" s="360"/>
      <c r="R32" s="335"/>
      <c r="S32" s="341"/>
      <c r="T32" s="342"/>
      <c r="U32" s="341"/>
      <c r="V32" s="342"/>
      <c r="W32" s="344"/>
      <c r="X32" s="344"/>
      <c r="Y32" s="363"/>
      <c r="Z32" s="364"/>
    </row>
    <row r="33" spans="2:26" s="312" customFormat="1" ht="14.25">
      <c r="B33" s="341"/>
      <c r="C33" s="357"/>
      <c r="D33" s="358"/>
      <c r="E33" s="358"/>
      <c r="F33" s="359"/>
      <c r="G33" s="335"/>
      <c r="H33" s="335"/>
      <c r="I33" s="336"/>
      <c r="J33" s="353"/>
      <c r="K33" s="340"/>
      <c r="L33" s="339"/>
      <c r="M33" s="354"/>
      <c r="N33" s="354"/>
      <c r="O33" s="354"/>
      <c r="P33" s="360"/>
      <c r="Q33" s="360"/>
      <c r="R33" s="335"/>
      <c r="S33" s="341"/>
      <c r="T33" s="342"/>
      <c r="U33" s="341"/>
      <c r="V33" s="342"/>
      <c r="W33" s="344"/>
      <c r="X33" s="344"/>
      <c r="Y33" s="363"/>
      <c r="Z33" s="364"/>
    </row>
    <row r="34" spans="2:26" s="312" customFormat="1" ht="14.25">
      <c r="B34" s="341"/>
      <c r="C34" s="873" t="str">
        <f>'INF PROD RURAL 9'!C16</f>
        <v>INFRAESTRUCTURA PRODUCTIVA RURAL</v>
      </c>
      <c r="D34" s="874"/>
      <c r="E34" s="874"/>
      <c r="F34" s="875"/>
      <c r="G34" s="335"/>
      <c r="H34" s="335"/>
      <c r="I34" s="336"/>
      <c r="J34" s="353"/>
      <c r="K34" s="361">
        <f>M34</f>
        <v>1600000</v>
      </c>
      <c r="L34" s="339"/>
      <c r="M34" s="354">
        <f>N34+O34+P34</f>
        <v>1600000</v>
      </c>
      <c r="N34" s="354">
        <f>'INF PROD RURAL 9'!O24</f>
        <v>1600000</v>
      </c>
      <c r="O34" s="354">
        <v>0</v>
      </c>
      <c r="P34" s="360">
        <v>0</v>
      </c>
      <c r="Q34" s="360"/>
      <c r="R34" s="335"/>
      <c r="S34" s="341"/>
      <c r="T34" s="342"/>
      <c r="U34" s="341"/>
      <c r="V34" s="342"/>
      <c r="W34" s="344"/>
      <c r="X34" s="344"/>
      <c r="Y34" s="363"/>
      <c r="Z34" s="364"/>
    </row>
    <row r="35" spans="2:26" s="312" customFormat="1" ht="14.25">
      <c r="B35" s="341"/>
      <c r="C35" s="357"/>
      <c r="D35" s="358"/>
      <c r="E35" s="358"/>
      <c r="F35" s="359"/>
      <c r="G35" s="335"/>
      <c r="H35" s="335"/>
      <c r="I35" s="336"/>
      <c r="J35" s="353"/>
      <c r="K35" s="340"/>
      <c r="L35" s="339"/>
      <c r="M35" s="354"/>
      <c r="N35" s="354"/>
      <c r="O35" s="354"/>
      <c r="P35" s="360"/>
      <c r="Q35" s="360"/>
      <c r="R35" s="335"/>
      <c r="S35" s="341"/>
      <c r="T35" s="342"/>
      <c r="U35" s="341"/>
      <c r="V35" s="342"/>
      <c r="W35" s="344"/>
      <c r="X35" s="344"/>
      <c r="Y35" s="363"/>
      <c r="Z35" s="364"/>
    </row>
    <row r="36" spans="2:26" s="312" customFormat="1" ht="14.25">
      <c r="B36" s="341"/>
      <c r="C36" s="873" t="s">
        <v>120</v>
      </c>
      <c r="D36" s="874"/>
      <c r="E36" s="874"/>
      <c r="F36" s="875"/>
      <c r="G36" s="335"/>
      <c r="H36" s="335"/>
      <c r="I36" s="336"/>
      <c r="J36" s="353"/>
      <c r="K36" s="361">
        <f>M36</f>
        <v>937033.8</v>
      </c>
      <c r="L36" s="339"/>
      <c r="M36" s="354">
        <f>N36+O36+P36</f>
        <v>937033.8</v>
      </c>
      <c r="N36" s="354">
        <f>INDIRECTOS!K24</f>
        <v>937033.8</v>
      </c>
      <c r="O36" s="354">
        <v>0</v>
      </c>
      <c r="P36" s="360">
        <v>0</v>
      </c>
      <c r="Q36" s="360"/>
      <c r="R36" s="335"/>
      <c r="S36" s="341"/>
      <c r="T36" s="342"/>
      <c r="U36" s="341"/>
      <c r="V36" s="342"/>
      <c r="W36" s="344"/>
      <c r="X36" s="344"/>
      <c r="Y36" s="363"/>
      <c r="Z36" s="364"/>
    </row>
    <row r="37" spans="2:26" s="312" customFormat="1" ht="14.25">
      <c r="B37" s="341"/>
      <c r="C37" s="357"/>
      <c r="D37" s="358"/>
      <c r="E37" s="358"/>
      <c r="F37" s="359"/>
      <c r="G37" s="335"/>
      <c r="H37" s="335"/>
      <c r="I37" s="336"/>
      <c r="J37" s="353"/>
      <c r="K37" s="340"/>
      <c r="L37" s="339"/>
      <c r="M37" s="354"/>
      <c r="N37" s="354"/>
      <c r="O37" s="354"/>
      <c r="P37" s="360"/>
      <c r="Q37" s="360"/>
      <c r="R37" s="335"/>
      <c r="S37" s="341"/>
      <c r="T37" s="342"/>
      <c r="U37" s="341"/>
      <c r="V37" s="342"/>
      <c r="W37" s="344"/>
      <c r="X37" s="344"/>
      <c r="Y37" s="363"/>
      <c r="Z37" s="364"/>
    </row>
    <row r="38" spans="2:26" s="312" customFormat="1" ht="13.5">
      <c r="B38" s="341"/>
      <c r="C38" s="873" t="s">
        <v>20</v>
      </c>
      <c r="D38" s="874"/>
      <c r="E38" s="874"/>
      <c r="F38" s="875"/>
      <c r="G38" s="335"/>
      <c r="H38" s="335"/>
      <c r="I38" s="336"/>
      <c r="J38" s="353"/>
      <c r="K38" s="361">
        <f>M38</f>
        <v>624689.2</v>
      </c>
      <c r="L38" s="339"/>
      <c r="M38" s="354">
        <f>N38+O38+P38</f>
        <v>624689.2</v>
      </c>
      <c r="N38" s="354">
        <f>'DESARROLLO INST.'!K28</f>
        <v>624689.2</v>
      </c>
      <c r="O38" s="354">
        <v>0</v>
      </c>
      <c r="P38" s="360">
        <v>0</v>
      </c>
      <c r="Q38" s="360"/>
      <c r="R38" s="335"/>
      <c r="S38" s="341"/>
      <c r="T38" s="342"/>
      <c r="U38" s="341"/>
      <c r="V38" s="342"/>
      <c r="W38" s="344"/>
      <c r="X38" s="344"/>
      <c r="Y38" s="366"/>
      <c r="Z38" s="367"/>
    </row>
    <row r="39" spans="2:24" s="312" customFormat="1" ht="12.75">
      <c r="B39" s="341"/>
      <c r="C39" s="357"/>
      <c r="D39" s="358"/>
      <c r="E39" s="358"/>
      <c r="F39" s="359"/>
      <c r="G39" s="335"/>
      <c r="H39" s="335"/>
      <c r="I39" s="336"/>
      <c r="J39" s="353"/>
      <c r="K39" s="340"/>
      <c r="L39" s="339"/>
      <c r="M39" s="368"/>
      <c r="N39" s="354"/>
      <c r="O39" s="369"/>
      <c r="P39" s="370"/>
      <c r="Q39" s="370"/>
      <c r="R39" s="335"/>
      <c r="S39" s="341"/>
      <c r="T39" s="342"/>
      <c r="U39" s="341"/>
      <c r="V39" s="342"/>
      <c r="W39" s="344"/>
      <c r="X39" s="344"/>
    </row>
    <row r="40" spans="2:24" s="312" customFormat="1" ht="13.5" thickBot="1">
      <c r="B40" s="371"/>
      <c r="C40" s="897" t="s">
        <v>125</v>
      </c>
      <c r="D40" s="898"/>
      <c r="E40" s="898"/>
      <c r="F40" s="899"/>
      <c r="G40" s="371"/>
      <c r="H40" s="371"/>
      <c r="I40" s="371"/>
      <c r="J40" s="371"/>
      <c r="K40" s="361">
        <f>M40</f>
        <v>0</v>
      </c>
      <c r="L40" s="372"/>
      <c r="M40" s="354">
        <f>N40+O40+P40</f>
        <v>0</v>
      </c>
      <c r="N40" s="354">
        <v>0</v>
      </c>
      <c r="O40" s="354">
        <v>0</v>
      </c>
      <c r="P40" s="360">
        <v>0</v>
      </c>
      <c r="Q40" s="371"/>
      <c r="R40" s="371"/>
      <c r="S40" s="373"/>
      <c r="T40" s="372"/>
      <c r="U40" s="373"/>
      <c r="V40" s="372"/>
      <c r="W40" s="371"/>
      <c r="X40" s="371"/>
    </row>
    <row r="41" spans="2:24" ht="13.5" thickBot="1">
      <c r="B41" s="1"/>
      <c r="C41" s="1"/>
      <c r="D41" s="1"/>
      <c r="E41" s="1"/>
      <c r="F41" s="1"/>
      <c r="G41" s="1"/>
      <c r="H41" s="1"/>
      <c r="I41" s="1"/>
      <c r="J41" s="44" t="s">
        <v>12</v>
      </c>
      <c r="K41" s="45">
        <f>SUM(K17:K40)</f>
        <v>35818674.068</v>
      </c>
      <c r="L41" s="78"/>
      <c r="M41" s="45">
        <f>SUM(M17:M40)</f>
        <v>35818674.068</v>
      </c>
      <c r="N41" s="707">
        <f>N18+N20+N22+N24+N26+N28+N30+N32+N34+N36+N38+N40</f>
        <v>31234459.998000003</v>
      </c>
      <c r="O41" s="45">
        <f>SUM(O17:O39)</f>
        <v>2972716.0700000003</v>
      </c>
      <c r="P41" s="45">
        <f>SUM(P17:P39)</f>
        <v>1611498</v>
      </c>
      <c r="Q41" s="45">
        <f>SUM(Q17:Q38)</f>
        <v>0</v>
      </c>
      <c r="R41" s="1"/>
      <c r="S41" s="1"/>
      <c r="T41" s="1"/>
      <c r="U41" s="1"/>
      <c r="V41" s="1"/>
      <c r="W41" s="1"/>
      <c r="X41" s="1"/>
    </row>
    <row r="42" spans="2:24" ht="12.75">
      <c r="B42" s="1"/>
      <c r="C42" s="1"/>
      <c r="D42" s="1"/>
      <c r="E42" s="1"/>
      <c r="F42" s="1"/>
      <c r="G42" s="1"/>
      <c r="H42" s="1"/>
      <c r="I42" s="1"/>
      <c r="J42" s="1"/>
      <c r="K42" s="1"/>
      <c r="N42" s="192"/>
      <c r="P42" s="1"/>
      <c r="Q42" s="1"/>
      <c r="R42" s="1"/>
      <c r="S42" s="1"/>
      <c r="T42" s="1"/>
      <c r="U42" s="1"/>
      <c r="V42" s="1"/>
      <c r="W42" s="1"/>
      <c r="X42" s="1"/>
    </row>
    <row r="43" spans="12:16" ht="12.75">
      <c r="L43" s="19"/>
      <c r="N43" s="190"/>
      <c r="O43" s="706"/>
      <c r="P43" s="78"/>
    </row>
    <row r="44" spans="10:15" ht="12.75">
      <c r="J44" s="20"/>
      <c r="K44" s="20"/>
      <c r="L44" s="19"/>
      <c r="M44" s="19"/>
      <c r="N44" s="21"/>
      <c r="O44" s="21"/>
    </row>
    <row r="45" ht="12.75">
      <c r="Q45" s="252"/>
    </row>
    <row r="46" spans="17:25" ht="12.75">
      <c r="Q46" s="250"/>
      <c r="T46" s="896" t="s">
        <v>397</v>
      </c>
      <c r="U46" s="896"/>
      <c r="V46" s="896"/>
      <c r="W46" s="896"/>
      <c r="X46" s="896"/>
      <c r="Y46" s="378"/>
    </row>
    <row r="47" spans="11:24" ht="12.75">
      <c r="K47" s="284"/>
      <c r="Q47" s="250"/>
      <c r="T47" s="791" t="s">
        <v>19</v>
      </c>
      <c r="U47" s="791"/>
      <c r="V47" s="791"/>
      <c r="W47" s="791"/>
      <c r="X47" s="791"/>
    </row>
    <row r="48" ht="12.75">
      <c r="Q48" s="250"/>
    </row>
    <row r="49" spans="17:19" ht="12.75">
      <c r="Q49" s="250"/>
      <c r="R49" s="19"/>
      <c r="S49" s="19"/>
    </row>
    <row r="50" spans="13:19" ht="12.75">
      <c r="M50" s="78"/>
      <c r="Q50" s="251"/>
      <c r="R50" s="19"/>
      <c r="S50" s="19"/>
    </row>
    <row r="54" spans="10:16" ht="12.75">
      <c r="J54" s="31"/>
      <c r="K54" s="79"/>
      <c r="N54" s="914"/>
      <c r="O54" s="914"/>
      <c r="P54" s="914"/>
    </row>
    <row r="55" spans="13:16" ht="12.75">
      <c r="M55" s="1"/>
      <c r="N55" s="79"/>
      <c r="O55" s="891"/>
      <c r="P55" s="892"/>
    </row>
    <row r="56" spans="3:16" ht="12.75">
      <c r="C56" s="267"/>
      <c r="D56" s="268"/>
      <c r="H56" s="913"/>
      <c r="I56" s="913"/>
      <c r="J56" s="913"/>
      <c r="K56" s="192"/>
      <c r="L56" s="47"/>
      <c r="M56" s="190"/>
      <c r="N56" s="79"/>
      <c r="O56" s="891"/>
      <c r="P56" s="892"/>
    </row>
    <row r="57" spans="3:16" ht="12.75">
      <c r="C57" s="267"/>
      <c r="D57" s="269"/>
      <c r="N57" s="79"/>
      <c r="O57" s="891"/>
      <c r="P57" s="892"/>
    </row>
    <row r="58" spans="3:16" ht="12.75">
      <c r="C58" s="19"/>
      <c r="D58" s="19"/>
      <c r="E58" s="19"/>
      <c r="F58" s="19"/>
      <c r="G58" s="19"/>
      <c r="H58" s="791"/>
      <c r="I58" s="791"/>
      <c r="J58" s="791"/>
      <c r="K58" s="109"/>
      <c r="L58" s="19"/>
      <c r="M58" s="19"/>
      <c r="N58" s="78"/>
      <c r="O58" s="891"/>
      <c r="P58" s="892"/>
    </row>
    <row r="59" spans="3:16" ht="12.75">
      <c r="C59" s="19"/>
      <c r="D59" s="19"/>
      <c r="E59" s="19"/>
      <c r="F59" s="19"/>
      <c r="G59" s="19"/>
      <c r="H59" s="791"/>
      <c r="I59" s="791"/>
      <c r="J59" s="791"/>
      <c r="K59" s="109"/>
      <c r="L59" s="19"/>
      <c r="M59" s="19"/>
      <c r="N59" s="191"/>
      <c r="O59" s="915"/>
      <c r="P59" s="915"/>
    </row>
    <row r="61" spans="13:15" ht="12.75">
      <c r="M61" s="1"/>
      <c r="N61" s="195"/>
      <c r="O61" s="1"/>
    </row>
    <row r="62" spans="9:17" ht="12.75">
      <c r="I62" s="912"/>
      <c r="J62" s="912"/>
      <c r="K62" s="186"/>
      <c r="L62" s="187"/>
      <c r="M62" s="189"/>
      <c r="N62" s="186"/>
      <c r="O62" s="79"/>
      <c r="P62" s="195"/>
      <c r="Q62" s="195"/>
    </row>
    <row r="65" ht="12.75">
      <c r="K65" s="78"/>
    </row>
    <row r="66" spans="13:14" ht="12.75">
      <c r="M66" s="892"/>
      <c r="N66" s="892"/>
    </row>
    <row r="67" spans="13:17" ht="12.75">
      <c r="M67" s="193"/>
      <c r="N67" s="194"/>
      <c r="O67" s="31"/>
      <c r="P67" s="79"/>
      <c r="Q67" s="79"/>
    </row>
    <row r="68" spans="15:17" ht="12.75">
      <c r="O68" s="31"/>
      <c r="P68" s="79"/>
      <c r="Q68" s="79"/>
    </row>
    <row r="69" spans="15:17" ht="12.75">
      <c r="O69" s="31"/>
      <c r="P69" s="19"/>
      <c r="Q69" s="19"/>
    </row>
    <row r="70" spans="15:17" ht="12.75">
      <c r="O70" s="31"/>
      <c r="P70" s="79"/>
      <c r="Q70" s="79"/>
    </row>
    <row r="71" ht="12.75">
      <c r="O71" s="196"/>
    </row>
    <row r="74" spans="16:17" ht="12.75">
      <c r="P74" s="78"/>
      <c r="Q74" s="78"/>
    </row>
    <row r="75" spans="14:17" ht="12.75">
      <c r="N75" s="267"/>
      <c r="P75" s="78"/>
      <c r="Q75" s="78"/>
    </row>
  </sheetData>
  <sheetProtection/>
  <mergeCells count="47">
    <mergeCell ref="B11:W11"/>
    <mergeCell ref="B10:X10"/>
    <mergeCell ref="U14:U15"/>
    <mergeCell ref="M66:N66"/>
    <mergeCell ref="I62:J62"/>
    <mergeCell ref="H56:J56"/>
    <mergeCell ref="H58:J58"/>
    <mergeCell ref="H59:J59"/>
    <mergeCell ref="N54:P54"/>
    <mergeCell ref="O58:P58"/>
    <mergeCell ref="O57:P57"/>
    <mergeCell ref="O59:P59"/>
    <mergeCell ref="J14:J15"/>
    <mergeCell ref="K14:K15"/>
    <mergeCell ref="B14:B15"/>
    <mergeCell ref="M14:P14"/>
    <mergeCell ref="B1:X1"/>
    <mergeCell ref="B2:X2"/>
    <mergeCell ref="B3:X3"/>
    <mergeCell ref="J5:N5"/>
    <mergeCell ref="J6:N6"/>
    <mergeCell ref="W14:W15"/>
    <mergeCell ref="C18:F18"/>
    <mergeCell ref="X14:X15"/>
    <mergeCell ref="R14:T14"/>
    <mergeCell ref="G14:G15"/>
    <mergeCell ref="I14:I15"/>
    <mergeCell ref="C14:F15"/>
    <mergeCell ref="L14:L15"/>
    <mergeCell ref="V14:V15"/>
    <mergeCell ref="H14:H15"/>
    <mergeCell ref="T47:X47"/>
    <mergeCell ref="O56:P56"/>
    <mergeCell ref="O55:P55"/>
    <mergeCell ref="C17:F17"/>
    <mergeCell ref="T46:X46"/>
    <mergeCell ref="C38:F38"/>
    <mergeCell ref="C20:F20"/>
    <mergeCell ref="C22:F22"/>
    <mergeCell ref="C24:F24"/>
    <mergeCell ref="C26:F26"/>
    <mergeCell ref="C28:F28"/>
    <mergeCell ref="C30:F30"/>
    <mergeCell ref="C32:F32"/>
    <mergeCell ref="C34:F34"/>
    <mergeCell ref="C36:F36"/>
    <mergeCell ref="C40:F40"/>
  </mergeCells>
  <printOptions horizontalCentered="1"/>
  <pageMargins left="0" right="0" top="0.984251968503937" bottom="0" header="0" footer="0"/>
  <pageSetup horizontalDpi="600" verticalDpi="600" orientation="landscape" paperSize="5" scale="68" r:id="rId2"/>
  <drawing r:id="rId1"/>
</worksheet>
</file>

<file path=xl/worksheets/sheet13.xml><?xml version="1.0" encoding="utf-8"?>
<worksheet xmlns="http://schemas.openxmlformats.org/spreadsheetml/2006/main" xmlns:r="http://schemas.openxmlformats.org/officeDocument/2006/relationships">
  <dimension ref="A1:N28"/>
  <sheetViews>
    <sheetView view="pageBreakPreview" zoomScaleSheetLayoutView="100" zoomScalePageLayoutView="0" workbookViewId="0" topLeftCell="A1">
      <selection activeCell="R14" sqref="R14"/>
    </sheetView>
  </sheetViews>
  <sheetFormatPr defaultColWidth="11.421875" defaultRowHeight="12.75"/>
  <cols>
    <col min="1" max="1" width="1.8515625" style="267" customWidth="1"/>
    <col min="2" max="2" width="8.421875" style="267" customWidth="1"/>
    <col min="3" max="4" width="11.421875" style="267" customWidth="1"/>
    <col min="5" max="5" width="6.00390625" style="267" customWidth="1"/>
    <col min="6" max="6" width="5.00390625" style="267" customWidth="1"/>
    <col min="7" max="7" width="11.421875" style="267" customWidth="1"/>
    <col min="8" max="8" width="11.140625" style="267" customWidth="1"/>
    <col min="9" max="9" width="10.7109375" style="267" customWidth="1"/>
    <col min="10" max="10" width="13.7109375" style="267" customWidth="1"/>
    <col min="11" max="11" width="11.421875" style="267" customWidth="1"/>
    <col min="12" max="12" width="12.28125" style="267" bestFit="1" customWidth="1"/>
    <col min="13" max="16384" width="11.421875" style="267" customWidth="1"/>
  </cols>
  <sheetData>
    <row r="1" s="282" customFormat="1" ht="12.75">
      <c r="C1" s="283" t="s">
        <v>403</v>
      </c>
    </row>
    <row r="2" s="282" customFormat="1" ht="12.75">
      <c r="C2" s="283" t="s">
        <v>404</v>
      </c>
    </row>
    <row r="3" s="282" customFormat="1" ht="12.75">
      <c r="H3" s="284"/>
    </row>
    <row r="4" spans="2:4" s="282" customFormat="1" ht="13.5" thickBot="1">
      <c r="B4" s="285"/>
      <c r="C4" s="283"/>
      <c r="D4" s="283"/>
    </row>
    <row r="5" spans="1:10" s="283" customFormat="1" ht="18.75" customHeight="1" thickBot="1">
      <c r="A5" s="286"/>
      <c r="B5" s="287" t="s">
        <v>0</v>
      </c>
      <c r="C5" s="893" t="s">
        <v>1</v>
      </c>
      <c r="D5" s="907"/>
      <c r="E5" s="907"/>
      <c r="F5" s="905"/>
      <c r="G5" s="287" t="s">
        <v>5</v>
      </c>
      <c r="H5" s="287" t="s">
        <v>406</v>
      </c>
      <c r="I5" s="287" t="s">
        <v>135</v>
      </c>
      <c r="J5" s="376" t="s">
        <v>412</v>
      </c>
    </row>
    <row r="6" spans="2:11" s="288" customFormat="1" ht="21.75" customHeight="1" thickBot="1">
      <c r="B6" s="289" t="s">
        <v>396</v>
      </c>
      <c r="C6" s="924" t="s">
        <v>394</v>
      </c>
      <c r="D6" s="925"/>
      <c r="E6" s="925"/>
      <c r="F6" s="926"/>
      <c r="G6" s="290" t="s">
        <v>395</v>
      </c>
      <c r="H6" s="291">
        <v>40000</v>
      </c>
      <c r="I6" s="291">
        <v>0</v>
      </c>
      <c r="J6" s="292">
        <f>H6-I6</f>
        <v>40000</v>
      </c>
      <c r="K6" s="293"/>
    </row>
    <row r="7" spans="2:11" s="288" customFormat="1" ht="21.75" customHeight="1" thickBot="1">
      <c r="B7" s="289"/>
      <c r="C7" s="924" t="s">
        <v>407</v>
      </c>
      <c r="D7" s="925"/>
      <c r="E7" s="925"/>
      <c r="F7" s="926"/>
      <c r="G7" s="262" t="s">
        <v>64</v>
      </c>
      <c r="H7" s="291">
        <v>189439.83</v>
      </c>
      <c r="I7" s="291">
        <v>14581.05</v>
      </c>
      <c r="J7" s="292">
        <f>H7-I7</f>
        <v>174858.78</v>
      </c>
      <c r="K7" s="293"/>
    </row>
    <row r="8" spans="2:11" s="288" customFormat="1" ht="28.5" customHeight="1" thickBot="1">
      <c r="B8" s="294" t="s">
        <v>283</v>
      </c>
      <c r="C8" s="924" t="s">
        <v>234</v>
      </c>
      <c r="D8" s="925"/>
      <c r="E8" s="925"/>
      <c r="F8" s="926"/>
      <c r="G8" s="291" t="s">
        <v>56</v>
      </c>
      <c r="H8" s="292">
        <v>50000</v>
      </c>
      <c r="I8" s="291">
        <v>0</v>
      </c>
      <c r="J8" s="292">
        <f>H8-I8</f>
        <v>50000</v>
      </c>
      <c r="K8" s="293"/>
    </row>
    <row r="9" spans="2:11" s="288" customFormat="1" ht="28.5" customHeight="1" thickBot="1">
      <c r="B9" s="294" t="s">
        <v>398</v>
      </c>
      <c r="C9" s="924" t="s">
        <v>385</v>
      </c>
      <c r="D9" s="925"/>
      <c r="E9" s="925"/>
      <c r="F9" s="926"/>
      <c r="G9" s="291" t="s">
        <v>141</v>
      </c>
      <c r="H9" s="291">
        <v>176315.65</v>
      </c>
      <c r="I9" s="291">
        <v>176174.43</v>
      </c>
      <c r="J9" s="292">
        <f>H9-I9</f>
        <v>141.22000000000116</v>
      </c>
      <c r="K9" s="293"/>
    </row>
    <row r="10" spans="2:11" s="288" customFormat="1" ht="21.75" customHeight="1" thickBot="1">
      <c r="B10" s="295"/>
      <c r="C10" s="296"/>
      <c r="D10" s="296"/>
      <c r="E10" s="296"/>
      <c r="F10" s="296"/>
      <c r="G10" s="296"/>
      <c r="H10" s="297"/>
      <c r="I10" s="298" t="s">
        <v>119</v>
      </c>
      <c r="J10" s="299">
        <f>SUM(J6:J9)</f>
        <v>265000</v>
      </c>
      <c r="K10" s="293"/>
    </row>
    <row r="11" spans="2:11" s="288" customFormat="1" ht="21.75" customHeight="1">
      <c r="B11" s="295"/>
      <c r="C11" s="296"/>
      <c r="D11" s="296"/>
      <c r="E11" s="296"/>
      <c r="F11" s="296"/>
      <c r="G11" s="296"/>
      <c r="H11" s="284"/>
      <c r="I11" s="293"/>
      <c r="J11" s="293"/>
      <c r="K11" s="293"/>
    </row>
    <row r="12" spans="2:11" s="288" customFormat="1" ht="21.75" customHeight="1">
      <c r="B12" s="295"/>
      <c r="C12" s="296"/>
      <c r="D12" s="296"/>
      <c r="E12" s="296"/>
      <c r="F12" s="296"/>
      <c r="G12" s="296"/>
      <c r="H12" s="284"/>
      <c r="I12" s="293"/>
      <c r="J12" s="293"/>
      <c r="K12" s="293"/>
    </row>
    <row r="13" spans="2:11" s="300" customFormat="1" ht="26.25" customHeight="1">
      <c r="B13" s="301"/>
      <c r="C13" s="927" t="s">
        <v>416</v>
      </c>
      <c r="D13" s="927"/>
      <c r="E13" s="927"/>
      <c r="F13" s="927"/>
      <c r="G13" s="927"/>
      <c r="H13" s="927"/>
      <c r="I13" s="302"/>
      <c r="J13" s="302"/>
      <c r="K13" s="302"/>
    </row>
    <row r="14" spans="2:11" s="300" customFormat="1" ht="21.75" customHeight="1" thickBot="1">
      <c r="B14" s="303" t="s">
        <v>405</v>
      </c>
      <c r="C14" s="923" t="s">
        <v>408</v>
      </c>
      <c r="D14" s="923"/>
      <c r="E14" s="923"/>
      <c r="F14" s="304"/>
      <c r="G14" s="304"/>
      <c r="H14" s="305"/>
      <c r="I14" s="306"/>
      <c r="J14" s="306"/>
      <c r="K14" s="306"/>
    </row>
    <row r="15" spans="2:11" s="300" customFormat="1" ht="21.75" customHeight="1" thickBot="1">
      <c r="B15" s="303"/>
      <c r="C15" s="893" t="s">
        <v>413</v>
      </c>
      <c r="D15" s="907"/>
      <c r="E15" s="907"/>
      <c r="F15" s="905"/>
      <c r="G15" s="377"/>
      <c r="H15" s="305"/>
      <c r="I15" s="381"/>
      <c r="J15" s="197"/>
      <c r="K15" s="306"/>
    </row>
    <row r="16" spans="1:10" s="283" customFormat="1" ht="18.75" customHeight="1">
      <c r="A16" s="286"/>
      <c r="B16" s="900" t="s">
        <v>0</v>
      </c>
      <c r="C16" s="893" t="s">
        <v>1</v>
      </c>
      <c r="D16" s="907"/>
      <c r="E16" s="907"/>
      <c r="F16" s="905"/>
      <c r="G16" s="900" t="s">
        <v>5</v>
      </c>
      <c r="H16" s="900" t="s">
        <v>406</v>
      </c>
      <c r="I16" s="900" t="s">
        <v>411</v>
      </c>
      <c r="J16" s="293"/>
    </row>
    <row r="17" spans="2:9" s="283" customFormat="1" ht="9.75" customHeight="1" thickBot="1">
      <c r="B17" s="901"/>
      <c r="C17" s="909"/>
      <c r="D17" s="908"/>
      <c r="E17" s="908"/>
      <c r="F17" s="906"/>
      <c r="G17" s="901"/>
      <c r="H17" s="901" t="s">
        <v>40</v>
      </c>
      <c r="I17" s="901"/>
    </row>
    <row r="18" spans="2:14" s="288" customFormat="1" ht="18.75" customHeight="1" thickBot="1">
      <c r="B18" s="307" t="s">
        <v>281</v>
      </c>
      <c r="C18" s="920" t="s">
        <v>415</v>
      </c>
      <c r="D18" s="920"/>
      <c r="E18" s="920"/>
      <c r="F18" s="920"/>
      <c r="G18" s="262" t="s">
        <v>153</v>
      </c>
      <c r="H18" s="281">
        <v>100000</v>
      </c>
      <c r="I18" s="281">
        <v>265000</v>
      </c>
      <c r="J18" s="283"/>
      <c r="K18" s="308"/>
      <c r="L18" s="309"/>
      <c r="M18" s="309"/>
      <c r="N18" s="309"/>
    </row>
    <row r="19" spans="2:14" s="288" customFormat="1" ht="18.75" customHeight="1" thickBot="1">
      <c r="B19" s="379"/>
      <c r="C19" s="380"/>
      <c r="D19" s="380"/>
      <c r="E19" s="380"/>
      <c r="F19" s="380"/>
      <c r="G19" s="296"/>
      <c r="H19" s="382"/>
      <c r="I19" s="197"/>
      <c r="J19" s="308"/>
      <c r="K19" s="308"/>
      <c r="L19" s="309"/>
      <c r="M19" s="309"/>
      <c r="N19" s="309"/>
    </row>
    <row r="20" spans="2:12" s="288" customFormat="1" ht="21.75" customHeight="1" thickBot="1">
      <c r="B20" s="295"/>
      <c r="C20" s="893" t="s">
        <v>414</v>
      </c>
      <c r="D20" s="907"/>
      <c r="E20" s="907"/>
      <c r="F20" s="905"/>
      <c r="G20" s="296"/>
      <c r="H20" s="284"/>
      <c r="I20" s="267"/>
      <c r="J20" s="267"/>
      <c r="K20" s="293"/>
      <c r="L20" s="375"/>
    </row>
    <row r="21" spans="1:10" s="283" customFormat="1" ht="18.75" customHeight="1">
      <c r="A21" s="286"/>
      <c r="B21" s="900" t="s">
        <v>0</v>
      </c>
      <c r="C21" s="893" t="s">
        <v>1</v>
      </c>
      <c r="D21" s="907"/>
      <c r="E21" s="907"/>
      <c r="F21" s="905"/>
      <c r="G21" s="900" t="s">
        <v>5</v>
      </c>
      <c r="H21" s="921" t="s">
        <v>135</v>
      </c>
      <c r="I21" s="267"/>
      <c r="J21" s="267"/>
    </row>
    <row r="22" spans="2:10" s="283" customFormat="1" ht="9.75" customHeight="1" thickBot="1">
      <c r="B22" s="901"/>
      <c r="C22" s="909"/>
      <c r="D22" s="908"/>
      <c r="E22" s="908"/>
      <c r="F22" s="906"/>
      <c r="G22" s="901"/>
      <c r="H22" s="922"/>
      <c r="I22" s="267"/>
      <c r="J22" s="267"/>
    </row>
    <row r="23" spans="2:13" s="288" customFormat="1" ht="18.75" customHeight="1" thickBot="1">
      <c r="B23" s="307" t="s">
        <v>281</v>
      </c>
      <c r="C23" s="920" t="s">
        <v>409</v>
      </c>
      <c r="D23" s="920"/>
      <c r="E23" s="920"/>
      <c r="F23" s="920"/>
      <c r="G23" s="262" t="s">
        <v>153</v>
      </c>
      <c r="H23" s="299">
        <v>365000</v>
      </c>
      <c r="I23" s="267"/>
      <c r="J23" s="267"/>
      <c r="K23" s="309"/>
      <c r="L23" s="309"/>
      <c r="M23" s="309"/>
    </row>
    <row r="25" spans="3:9" ht="13.5" thickBot="1">
      <c r="C25" s="19" t="s">
        <v>422</v>
      </c>
      <c r="D25" s="407"/>
      <c r="E25" s="407"/>
      <c r="F25" s="407"/>
      <c r="G25" s="407"/>
      <c r="H25" s="407"/>
      <c r="I25" s="407"/>
    </row>
    <row r="26" spans="2:8" ht="12.75">
      <c r="B26" s="900" t="s">
        <v>0</v>
      </c>
      <c r="C26" s="893" t="s">
        <v>1</v>
      </c>
      <c r="D26" s="907"/>
      <c r="E26" s="907"/>
      <c r="F26" s="905"/>
      <c r="G26" s="900" t="s">
        <v>5</v>
      </c>
      <c r="H26" s="921" t="s">
        <v>420</v>
      </c>
    </row>
    <row r="27" spans="2:8" ht="17.25" customHeight="1" thickBot="1">
      <c r="B27" s="901"/>
      <c r="C27" s="909"/>
      <c r="D27" s="908"/>
      <c r="E27" s="908"/>
      <c r="F27" s="906"/>
      <c r="G27" s="901"/>
      <c r="H27" s="922"/>
    </row>
    <row r="28" spans="2:8" ht="24.75" customHeight="1" thickBot="1">
      <c r="B28" s="307" t="s">
        <v>417</v>
      </c>
      <c r="C28" s="917" t="s">
        <v>418</v>
      </c>
      <c r="D28" s="918"/>
      <c r="E28" s="918"/>
      <c r="F28" s="919"/>
      <c r="G28" s="408" t="s">
        <v>419</v>
      </c>
      <c r="H28" s="299">
        <v>1987618.07</v>
      </c>
    </row>
  </sheetData>
  <sheetProtection/>
  <mergeCells count="25">
    <mergeCell ref="H26:H27"/>
    <mergeCell ref="C14:E14"/>
    <mergeCell ref="C8:F8"/>
    <mergeCell ref="C5:F5"/>
    <mergeCell ref="C6:F6"/>
    <mergeCell ref="C7:F7"/>
    <mergeCell ref="C9:F9"/>
    <mergeCell ref="C13:H13"/>
    <mergeCell ref="C15:F15"/>
    <mergeCell ref="C28:F28"/>
    <mergeCell ref="B26:B27"/>
    <mergeCell ref="C26:F27"/>
    <mergeCell ref="I16:I17"/>
    <mergeCell ref="C18:F18"/>
    <mergeCell ref="C23:F23"/>
    <mergeCell ref="B16:B17"/>
    <mergeCell ref="C16:F17"/>
    <mergeCell ref="G16:G17"/>
    <mergeCell ref="H16:H17"/>
    <mergeCell ref="B21:B22"/>
    <mergeCell ref="C21:F22"/>
    <mergeCell ref="G21:G22"/>
    <mergeCell ref="H21:H22"/>
    <mergeCell ref="C20:F20"/>
    <mergeCell ref="G26:G27"/>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A2:AG202"/>
  <sheetViews>
    <sheetView tabSelected="1" zoomScaleSheetLayoutView="100" zoomScalePageLayoutView="0" workbookViewId="0" topLeftCell="C1">
      <selection activeCell="I11" sqref="I11"/>
    </sheetView>
  </sheetViews>
  <sheetFormatPr defaultColWidth="11.421875" defaultRowHeight="12.75"/>
  <cols>
    <col min="1" max="1" width="1.1484375" style="15" customWidth="1"/>
    <col min="2" max="2" width="10.57421875" style="15" customWidth="1"/>
    <col min="3" max="5" width="10.7109375" style="15" customWidth="1"/>
    <col min="6" max="6" width="13.7109375" style="15" customWidth="1"/>
    <col min="7" max="7" width="10.140625" style="15" customWidth="1"/>
    <col min="8" max="8" width="13.140625" style="15" customWidth="1"/>
    <col min="9" max="9" width="14.57421875" style="15" customWidth="1"/>
    <col min="10" max="10" width="12.00390625" style="15" customWidth="1"/>
    <col min="11" max="11" width="19.57421875" style="15" customWidth="1"/>
    <col min="12" max="12" width="14.140625" style="15" customWidth="1"/>
    <col min="13" max="13" width="9.421875" style="15" customWidth="1"/>
    <col min="14" max="14" width="13.8515625" style="15" customWidth="1"/>
    <col min="15" max="15" width="13.57421875" style="15" customWidth="1"/>
    <col min="16" max="17" width="12.8515625" style="15" customWidth="1"/>
    <col min="18" max="18" width="8.57421875" style="15" customWidth="1"/>
    <col min="19" max="19" width="8.421875" style="15" customWidth="1"/>
    <col min="20" max="20" width="9.421875" style="15" customWidth="1"/>
    <col min="21" max="21" width="9.8515625" style="15" customWidth="1"/>
    <col min="22" max="22" width="10.57421875" style="15" customWidth="1"/>
    <col min="23" max="23" width="8.28125" style="15" customWidth="1"/>
    <col min="24" max="25" width="6.140625" style="15" customWidth="1"/>
    <col min="26" max="26" width="13.00390625" style="194" customWidth="1"/>
    <col min="27" max="27" width="14.421875" style="15" bestFit="1" customWidth="1"/>
    <col min="28" max="28" width="13.8515625" style="15" customWidth="1"/>
    <col min="29" max="29" width="14.421875" style="15" bestFit="1" customWidth="1"/>
    <col min="30" max="31" width="11.421875" style="15" customWidth="1"/>
    <col min="32" max="32" width="14.421875" style="15" bestFit="1" customWidth="1"/>
    <col min="33" max="16384" width="11.421875" style="15" customWidth="1"/>
  </cols>
  <sheetData>
    <row r="1" ht="13.5" thickBot="1"/>
    <row r="2" spans="2:25" ht="12.75">
      <c r="B2" s="120"/>
      <c r="C2" s="119"/>
      <c r="D2" s="119"/>
      <c r="E2" s="119"/>
      <c r="F2" s="119"/>
      <c r="G2" s="119"/>
      <c r="H2" s="119"/>
      <c r="I2" s="119"/>
      <c r="J2" s="119"/>
      <c r="K2" s="119"/>
      <c r="L2" s="119"/>
      <c r="M2" s="119"/>
      <c r="N2" s="119"/>
      <c r="O2" s="119"/>
      <c r="P2" s="119"/>
      <c r="Q2" s="119"/>
      <c r="R2" s="119"/>
      <c r="S2" s="119"/>
      <c r="T2" s="119"/>
      <c r="U2" s="119"/>
      <c r="V2" s="119"/>
      <c r="W2" s="119"/>
      <c r="X2" s="119"/>
      <c r="Y2" s="121"/>
    </row>
    <row r="3" spans="2:25" ht="12.75">
      <c r="B3" s="122"/>
      <c r="C3" s="33"/>
      <c r="D3" s="33"/>
      <c r="E3" s="33"/>
      <c r="F3" s="33"/>
      <c r="G3" s="33"/>
      <c r="H3" s="33"/>
      <c r="I3" s="33"/>
      <c r="J3" s="33"/>
      <c r="K3" s="33"/>
      <c r="L3" s="33"/>
      <c r="M3" s="33"/>
      <c r="N3" s="33"/>
      <c r="O3" s="33"/>
      <c r="P3" s="33"/>
      <c r="Q3" s="33"/>
      <c r="R3" s="33"/>
      <c r="S3" s="33"/>
      <c r="T3" s="33"/>
      <c r="U3" s="33"/>
      <c r="V3" s="33"/>
      <c r="W3" s="33"/>
      <c r="X3" s="33"/>
      <c r="Y3" s="57"/>
    </row>
    <row r="4" spans="2:25" ht="15.75">
      <c r="B4" s="772" t="s">
        <v>35</v>
      </c>
      <c r="C4" s="773"/>
      <c r="D4" s="773"/>
      <c r="E4" s="773"/>
      <c r="F4" s="773"/>
      <c r="G4" s="773"/>
      <c r="H4" s="773"/>
      <c r="I4" s="773"/>
      <c r="J4" s="773"/>
      <c r="K4" s="773"/>
      <c r="L4" s="773"/>
      <c r="M4" s="773"/>
      <c r="N4" s="773"/>
      <c r="O4" s="773"/>
      <c r="P4" s="773"/>
      <c r="Q4" s="773"/>
      <c r="R4" s="773"/>
      <c r="S4" s="773"/>
      <c r="T4" s="773"/>
      <c r="U4" s="773"/>
      <c r="V4" s="773"/>
      <c r="W4" s="773"/>
      <c r="X4" s="773"/>
      <c r="Y4" s="774"/>
    </row>
    <row r="5" spans="2:25" ht="15.75">
      <c r="B5" s="772" t="s">
        <v>36</v>
      </c>
      <c r="C5" s="773"/>
      <c r="D5" s="773"/>
      <c r="E5" s="773"/>
      <c r="F5" s="773"/>
      <c r="G5" s="773"/>
      <c r="H5" s="773"/>
      <c r="I5" s="773"/>
      <c r="J5" s="773"/>
      <c r="K5" s="773"/>
      <c r="L5" s="773"/>
      <c r="M5" s="773"/>
      <c r="N5" s="773"/>
      <c r="O5" s="773"/>
      <c r="P5" s="773"/>
      <c r="Q5" s="773"/>
      <c r="R5" s="773"/>
      <c r="S5" s="773"/>
      <c r="T5" s="773"/>
      <c r="U5" s="773"/>
      <c r="V5" s="773"/>
      <c r="W5" s="773"/>
      <c r="X5" s="773"/>
      <c r="Y5" s="774"/>
    </row>
    <row r="6" spans="2:25" ht="12.75">
      <c r="B6" s="775" t="s">
        <v>37</v>
      </c>
      <c r="C6" s="776"/>
      <c r="D6" s="776"/>
      <c r="E6" s="776"/>
      <c r="F6" s="776"/>
      <c r="G6" s="776"/>
      <c r="H6" s="776"/>
      <c r="I6" s="776"/>
      <c r="J6" s="776"/>
      <c r="K6" s="776"/>
      <c r="L6" s="776"/>
      <c r="M6" s="776"/>
      <c r="N6" s="776"/>
      <c r="O6" s="776"/>
      <c r="P6" s="776"/>
      <c r="Q6" s="776"/>
      <c r="R6" s="776"/>
      <c r="S6" s="776"/>
      <c r="T6" s="776"/>
      <c r="U6" s="776"/>
      <c r="V6" s="776"/>
      <c r="W6" s="776"/>
      <c r="X6" s="776"/>
      <c r="Y6" s="777"/>
    </row>
    <row r="7" spans="2:25" ht="12.75">
      <c r="B7" s="56"/>
      <c r="D7" s="55" t="s">
        <v>32</v>
      </c>
      <c r="E7" s="55" t="s">
        <v>33</v>
      </c>
      <c r="F7" s="55"/>
      <c r="G7" s="33"/>
      <c r="H7" s="33"/>
      <c r="I7" s="33"/>
      <c r="J7" s="33"/>
      <c r="K7" s="33"/>
      <c r="L7" s="33"/>
      <c r="M7" s="33"/>
      <c r="N7" s="33"/>
      <c r="O7" s="33"/>
      <c r="P7" s="779" t="s">
        <v>65</v>
      </c>
      <c r="Q7" s="779"/>
      <c r="R7" s="779"/>
      <c r="S7" s="55" t="s">
        <v>136</v>
      </c>
      <c r="T7" s="33"/>
      <c r="U7" s="33"/>
      <c r="V7" s="33"/>
      <c r="W7" s="33"/>
      <c r="X7" s="33"/>
      <c r="Y7" s="57"/>
    </row>
    <row r="8" spans="2:25" ht="12.75">
      <c r="B8" s="56"/>
      <c r="D8" s="55" t="s">
        <v>132</v>
      </c>
      <c r="E8" s="55"/>
      <c r="F8" s="55"/>
      <c r="G8" s="86"/>
      <c r="H8" s="86"/>
      <c r="I8" s="86"/>
      <c r="J8" s="86"/>
      <c r="K8" s="778" t="s">
        <v>233</v>
      </c>
      <c r="L8" s="778"/>
      <c r="M8" s="778"/>
      <c r="N8" s="778"/>
      <c r="O8" s="778"/>
      <c r="P8" s="86"/>
      <c r="Q8" s="86"/>
      <c r="R8" s="86"/>
      <c r="S8" s="86"/>
      <c r="T8" s="33"/>
      <c r="U8" s="33"/>
      <c r="V8" s="33"/>
      <c r="W8" s="33"/>
      <c r="X8" s="33"/>
      <c r="Y8" s="57"/>
    </row>
    <row r="9" spans="2:25" ht="12.75">
      <c r="B9" s="56"/>
      <c r="D9" s="780" t="s">
        <v>553</v>
      </c>
      <c r="E9" s="780"/>
      <c r="F9" s="780"/>
      <c r="G9" s="780"/>
      <c r="H9" s="87"/>
      <c r="I9" s="87"/>
      <c r="J9" s="87"/>
      <c r="K9" s="931" t="s">
        <v>547</v>
      </c>
      <c r="L9" s="776"/>
      <c r="M9" s="776"/>
      <c r="N9" s="776"/>
      <c r="O9" s="776"/>
      <c r="P9" s="106" t="s">
        <v>79</v>
      </c>
      <c r="Q9" s="106"/>
      <c r="R9" s="106"/>
      <c r="S9" s="106"/>
      <c r="T9" s="106"/>
      <c r="U9" s="106"/>
      <c r="V9" s="106"/>
      <c r="W9" s="33"/>
      <c r="X9" s="33"/>
      <c r="Y9" s="57"/>
    </row>
    <row r="10" spans="2:25" ht="12.75">
      <c r="B10" s="56"/>
      <c r="D10" s="55" t="s">
        <v>30</v>
      </c>
      <c r="E10" s="55" t="s">
        <v>31</v>
      </c>
      <c r="F10" s="55"/>
      <c r="G10" s="33"/>
      <c r="H10" s="33"/>
      <c r="I10" s="33"/>
      <c r="J10" s="33"/>
      <c r="K10" s="33"/>
      <c r="L10" s="33"/>
      <c r="M10" s="33"/>
      <c r="N10" s="33"/>
      <c r="O10" s="33"/>
      <c r="P10" s="108" t="s">
        <v>89</v>
      </c>
      <c r="Q10" s="107" t="s">
        <v>90</v>
      </c>
      <c r="S10" s="33"/>
      <c r="T10" s="310" t="s">
        <v>48</v>
      </c>
      <c r="U10" s="33"/>
      <c r="V10" s="33"/>
      <c r="W10" s="33"/>
      <c r="X10" s="33"/>
      <c r="Y10" s="57"/>
    </row>
    <row r="11" spans="2:25" ht="12.75">
      <c r="B11" s="56"/>
      <c r="D11" s="55" t="s">
        <v>519</v>
      </c>
      <c r="E11" s="55"/>
      <c r="F11" s="55"/>
      <c r="G11" s="33"/>
      <c r="H11" s="33"/>
      <c r="I11" s="33"/>
      <c r="J11" s="33"/>
      <c r="K11" s="33"/>
      <c r="L11" s="33"/>
      <c r="M11" s="33"/>
      <c r="N11" s="33"/>
      <c r="O11" s="33"/>
      <c r="P11" s="108" t="s">
        <v>81</v>
      </c>
      <c r="Q11" s="107" t="s">
        <v>93</v>
      </c>
      <c r="S11" s="55"/>
      <c r="T11" s="33"/>
      <c r="U11" s="33"/>
      <c r="V11" s="33"/>
      <c r="W11" s="33"/>
      <c r="X11" s="33"/>
      <c r="Y11" s="57"/>
    </row>
    <row r="12" spans="2:25" ht="12.75">
      <c r="B12" s="56"/>
      <c r="D12" s="55" t="s">
        <v>520</v>
      </c>
      <c r="E12" s="55"/>
      <c r="F12" s="55"/>
      <c r="G12" s="33"/>
      <c r="H12" s="33"/>
      <c r="I12" s="33"/>
      <c r="J12" s="33"/>
      <c r="K12" s="33"/>
      <c r="L12" s="33"/>
      <c r="M12" s="33"/>
      <c r="N12" s="33"/>
      <c r="O12" s="33"/>
      <c r="P12" s="33"/>
      <c r="Q12" s="33"/>
      <c r="R12" s="33"/>
      <c r="S12" s="33"/>
      <c r="T12" s="33"/>
      <c r="U12" s="33"/>
      <c r="V12" s="33"/>
      <c r="W12" s="33"/>
      <c r="X12" s="33"/>
      <c r="Y12" s="57"/>
    </row>
    <row r="13" spans="2:25" ht="12.75">
      <c r="B13" s="769" t="s">
        <v>34</v>
      </c>
      <c r="C13" s="770"/>
      <c r="D13" s="770"/>
      <c r="E13" s="770"/>
      <c r="F13" s="770"/>
      <c r="G13" s="770"/>
      <c r="H13" s="770"/>
      <c r="I13" s="770"/>
      <c r="J13" s="770"/>
      <c r="K13" s="770"/>
      <c r="L13" s="770"/>
      <c r="M13" s="770"/>
      <c r="N13" s="770"/>
      <c r="O13" s="770"/>
      <c r="P13" s="770"/>
      <c r="Q13" s="770"/>
      <c r="R13" s="770"/>
      <c r="S13" s="770"/>
      <c r="T13" s="770"/>
      <c r="U13" s="770"/>
      <c r="V13" s="770"/>
      <c r="W13" s="770"/>
      <c r="X13" s="770"/>
      <c r="Y13" s="771"/>
    </row>
    <row r="14" spans="2:25" ht="13.5" thickBot="1">
      <c r="B14" s="58"/>
      <c r="C14" s="59"/>
      <c r="D14" s="59"/>
      <c r="E14" s="59"/>
      <c r="F14" s="59"/>
      <c r="G14" s="59"/>
      <c r="H14" s="59"/>
      <c r="I14" s="59"/>
      <c r="J14" s="59"/>
      <c r="K14" s="59"/>
      <c r="L14" s="59"/>
      <c r="M14" s="59"/>
      <c r="N14" s="59"/>
      <c r="O14" s="59"/>
      <c r="P14" s="59"/>
      <c r="Q14" s="59"/>
      <c r="R14" s="59"/>
      <c r="S14" s="59"/>
      <c r="T14" s="59"/>
      <c r="U14" s="60" t="s">
        <v>38</v>
      </c>
      <c r="V14" s="705">
        <v>1</v>
      </c>
      <c r="W14" s="705" t="s">
        <v>39</v>
      </c>
      <c r="X14" s="705"/>
      <c r="Y14" s="62">
        <v>12</v>
      </c>
    </row>
    <row r="15" ht="13.5" thickBot="1"/>
    <row r="16" spans="1:25" ht="18.75" customHeight="1" thickBot="1">
      <c r="A16" s="16"/>
      <c r="B16" s="758" t="s">
        <v>0</v>
      </c>
      <c r="C16" s="756" t="s">
        <v>1</v>
      </c>
      <c r="D16" s="760"/>
      <c r="E16" s="760"/>
      <c r="F16" s="757"/>
      <c r="G16" s="757" t="s">
        <v>2</v>
      </c>
      <c r="H16" s="758" t="s">
        <v>3</v>
      </c>
      <c r="I16" s="760" t="s">
        <v>4</v>
      </c>
      <c r="J16" s="758" t="s">
        <v>65</v>
      </c>
      <c r="K16" s="758" t="s">
        <v>5</v>
      </c>
      <c r="L16" s="758" t="s">
        <v>6</v>
      </c>
      <c r="M16" s="760" t="s">
        <v>22</v>
      </c>
      <c r="N16" s="766" t="s">
        <v>7</v>
      </c>
      <c r="O16" s="767"/>
      <c r="P16" s="767"/>
      <c r="Q16" s="768"/>
      <c r="R16" s="763" t="s">
        <v>8</v>
      </c>
      <c r="S16" s="764"/>
      <c r="T16" s="765"/>
      <c r="U16" s="758" t="s">
        <v>9</v>
      </c>
      <c r="V16" s="760" t="s">
        <v>52</v>
      </c>
      <c r="W16" s="758" t="s">
        <v>10</v>
      </c>
      <c r="X16" s="756" t="s">
        <v>102</v>
      </c>
      <c r="Y16" s="757"/>
    </row>
    <row r="17" spans="2:31" ht="18.75" thickBot="1">
      <c r="B17" s="759"/>
      <c r="C17" s="784"/>
      <c r="D17" s="762"/>
      <c r="E17" s="762"/>
      <c r="F17" s="761"/>
      <c r="G17" s="761"/>
      <c r="H17" s="759"/>
      <c r="I17" s="762"/>
      <c r="J17" s="759"/>
      <c r="K17" s="759"/>
      <c r="L17" s="759"/>
      <c r="M17" s="761"/>
      <c r="N17" s="91" t="s">
        <v>12</v>
      </c>
      <c r="O17" s="92" t="s">
        <v>40</v>
      </c>
      <c r="P17" s="92" t="s">
        <v>117</v>
      </c>
      <c r="Q17" s="142" t="s">
        <v>118</v>
      </c>
      <c r="R17" s="91" t="s">
        <v>13</v>
      </c>
      <c r="S17" s="92" t="s">
        <v>14</v>
      </c>
      <c r="T17" s="93" t="s">
        <v>235</v>
      </c>
      <c r="U17" s="759"/>
      <c r="V17" s="761"/>
      <c r="W17" s="759"/>
      <c r="X17" s="100" t="s">
        <v>87</v>
      </c>
      <c r="Y17" s="100" t="s">
        <v>80</v>
      </c>
      <c r="AA17" s="10"/>
      <c r="AB17" s="10"/>
      <c r="AC17" s="10"/>
      <c r="AD17" s="10"/>
      <c r="AE17" s="10"/>
    </row>
    <row r="18" spans="2:33" ht="3.75" customHeight="1" thickBot="1">
      <c r="B18" s="1"/>
      <c r="C18" s="1"/>
      <c r="D18" s="1"/>
      <c r="E18" s="1"/>
      <c r="F18" s="1"/>
      <c r="G18" s="1"/>
      <c r="H18" s="1"/>
      <c r="I18" s="1"/>
      <c r="J18" s="1"/>
      <c r="K18" s="1"/>
      <c r="L18" s="1"/>
      <c r="M18" s="1"/>
      <c r="N18" s="10"/>
      <c r="O18" s="10"/>
      <c r="P18" s="10"/>
      <c r="Q18" s="10"/>
      <c r="R18" s="10"/>
      <c r="S18" s="10"/>
      <c r="T18" s="10"/>
      <c r="U18" s="10"/>
      <c r="V18" s="10"/>
      <c r="W18" s="10"/>
      <c r="X18" s="10"/>
      <c r="Y18" s="10"/>
      <c r="Z18" s="411"/>
      <c r="AA18" s="66"/>
      <c r="AB18" s="66"/>
      <c r="AC18" s="66"/>
      <c r="AD18" s="66"/>
      <c r="AE18" s="66"/>
      <c r="AF18" s="33"/>
      <c r="AG18" s="33"/>
    </row>
    <row r="19" spans="2:33" ht="12.75">
      <c r="B19" s="211"/>
      <c r="C19" s="785" t="s">
        <v>27</v>
      </c>
      <c r="D19" s="786"/>
      <c r="E19" s="786"/>
      <c r="F19" s="787"/>
      <c r="G19" s="211"/>
      <c r="H19" s="211"/>
      <c r="I19" s="212"/>
      <c r="J19" s="212"/>
      <c r="K19" s="213"/>
      <c r="L19" s="214"/>
      <c r="M19" s="222"/>
      <c r="N19" s="214"/>
      <c r="O19" s="214"/>
      <c r="P19" s="215"/>
      <c r="Q19" s="215"/>
      <c r="R19" s="216"/>
      <c r="S19" s="217"/>
      <c r="T19" s="218"/>
      <c r="U19" s="219"/>
      <c r="V19" s="218"/>
      <c r="W19" s="30"/>
      <c r="X19" s="30"/>
      <c r="Y19" s="8"/>
      <c r="Z19" s="412"/>
      <c r="AA19" s="66"/>
      <c r="AB19" s="66"/>
      <c r="AC19" s="66"/>
      <c r="AD19" s="66"/>
      <c r="AE19" s="66"/>
      <c r="AF19" s="33"/>
      <c r="AG19" s="33"/>
    </row>
    <row r="20" spans="2:33" s="312" customFormat="1" ht="21.75" customHeight="1">
      <c r="B20" s="207" t="s">
        <v>207</v>
      </c>
      <c r="C20" s="754" t="s">
        <v>165</v>
      </c>
      <c r="D20" s="755"/>
      <c r="E20" s="755"/>
      <c r="F20" s="755"/>
      <c r="G20" s="206" t="s">
        <v>47</v>
      </c>
      <c r="H20" s="207" t="s">
        <v>15</v>
      </c>
      <c r="I20" s="207" t="s">
        <v>103</v>
      </c>
      <c r="J20" s="207" t="s">
        <v>66</v>
      </c>
      <c r="K20" s="703" t="s">
        <v>166</v>
      </c>
      <c r="L20" s="246">
        <f>N20</f>
        <v>489009.1</v>
      </c>
      <c r="M20" s="220">
        <v>1</v>
      </c>
      <c r="N20" s="246">
        <f aca="true" t="shared" si="0" ref="N20:N37">Q20+P20+O20</f>
        <v>489009.1</v>
      </c>
      <c r="O20" s="246">
        <v>489009.1</v>
      </c>
      <c r="P20" s="246">
        <v>0</v>
      </c>
      <c r="Q20" s="246">
        <v>0</v>
      </c>
      <c r="R20" s="206" t="s">
        <v>26</v>
      </c>
      <c r="S20" s="208">
        <v>1</v>
      </c>
      <c r="T20" s="209">
        <v>1</v>
      </c>
      <c r="U20" s="210">
        <v>739</v>
      </c>
      <c r="V20" s="209" t="s">
        <v>97</v>
      </c>
      <c r="W20" s="205"/>
      <c r="X20" s="205"/>
      <c r="Y20" s="204" t="s">
        <v>88</v>
      </c>
      <c r="Z20" s="412"/>
      <c r="AA20" s="441"/>
      <c r="AB20" s="441"/>
      <c r="AC20" s="441"/>
      <c r="AD20" s="352"/>
      <c r="AE20" s="352"/>
      <c r="AF20" s="315"/>
      <c r="AG20" s="315"/>
    </row>
    <row r="21" spans="2:33" s="312" customFormat="1" ht="18.75" customHeight="1">
      <c r="B21" s="245" t="s">
        <v>208</v>
      </c>
      <c r="C21" s="754" t="s">
        <v>239</v>
      </c>
      <c r="D21" s="755"/>
      <c r="E21" s="755"/>
      <c r="F21" s="755"/>
      <c r="G21" s="206" t="s">
        <v>47</v>
      </c>
      <c r="H21" s="207" t="s">
        <v>15</v>
      </c>
      <c r="I21" s="245" t="s">
        <v>104</v>
      </c>
      <c r="J21" s="207" t="s">
        <v>66</v>
      </c>
      <c r="K21" s="703" t="s">
        <v>182</v>
      </c>
      <c r="L21" s="246">
        <f>N21</f>
        <v>247518</v>
      </c>
      <c r="M21" s="220">
        <v>1</v>
      </c>
      <c r="N21" s="246">
        <f t="shared" si="0"/>
        <v>247518</v>
      </c>
      <c r="O21" s="246">
        <v>247518</v>
      </c>
      <c r="P21" s="246">
        <v>0</v>
      </c>
      <c r="Q21" s="246">
        <v>0</v>
      </c>
      <c r="R21" s="206" t="s">
        <v>26</v>
      </c>
      <c r="S21" s="208">
        <v>1</v>
      </c>
      <c r="T21" s="209">
        <v>1</v>
      </c>
      <c r="U21" s="210">
        <v>250</v>
      </c>
      <c r="V21" s="209" t="s">
        <v>97</v>
      </c>
      <c r="W21" s="205"/>
      <c r="X21" s="205"/>
      <c r="Y21" s="204" t="s">
        <v>88</v>
      </c>
      <c r="Z21" s="412"/>
      <c r="AA21" s="441"/>
      <c r="AB21" s="441"/>
      <c r="AC21" s="430"/>
      <c r="AD21" s="352"/>
      <c r="AE21" s="352"/>
      <c r="AF21" s="315"/>
      <c r="AG21" s="315"/>
    </row>
    <row r="22" spans="1:33" s="312" customFormat="1" ht="15" customHeight="1">
      <c r="A22" s="312">
        <v>0</v>
      </c>
      <c r="B22" s="207" t="s">
        <v>240</v>
      </c>
      <c r="C22" s="781" t="s">
        <v>297</v>
      </c>
      <c r="D22" s="781"/>
      <c r="E22" s="781"/>
      <c r="F22" s="781"/>
      <c r="G22" s="206" t="s">
        <v>47</v>
      </c>
      <c r="H22" s="207" t="s">
        <v>15</v>
      </c>
      <c r="I22" s="207" t="s">
        <v>103</v>
      </c>
      <c r="J22" s="207" t="s">
        <v>66</v>
      </c>
      <c r="K22" s="703" t="s">
        <v>51</v>
      </c>
      <c r="L22" s="246">
        <f aca="true" t="shared" si="1" ref="L22:L36">N22</f>
        <v>650958.52</v>
      </c>
      <c r="M22" s="220">
        <v>1</v>
      </c>
      <c r="N22" s="246">
        <f t="shared" si="0"/>
        <v>650958.52</v>
      </c>
      <c r="O22" s="246">
        <v>650958.52</v>
      </c>
      <c r="P22" s="246">
        <v>0</v>
      </c>
      <c r="Q22" s="246">
        <v>0</v>
      </c>
      <c r="R22" s="206" t="s">
        <v>26</v>
      </c>
      <c r="S22" s="208">
        <v>1</v>
      </c>
      <c r="T22" s="209">
        <v>1</v>
      </c>
      <c r="U22" s="210">
        <v>465</v>
      </c>
      <c r="V22" s="209" t="s">
        <v>97</v>
      </c>
      <c r="W22" s="205"/>
      <c r="X22" s="205"/>
      <c r="Y22" s="204" t="s">
        <v>88</v>
      </c>
      <c r="Z22" s="412"/>
      <c r="AA22" s="441"/>
      <c r="AB22" s="441"/>
      <c r="AC22" s="441"/>
      <c r="AD22" s="352"/>
      <c r="AE22" s="352"/>
      <c r="AF22" s="315"/>
      <c r="AG22" s="315"/>
    </row>
    <row r="23" spans="2:33" s="312" customFormat="1" ht="22.5" customHeight="1">
      <c r="B23" s="207" t="s">
        <v>241</v>
      </c>
      <c r="C23" s="754" t="s">
        <v>242</v>
      </c>
      <c r="D23" s="755"/>
      <c r="E23" s="755"/>
      <c r="F23" s="755"/>
      <c r="G23" s="206" t="s">
        <v>47</v>
      </c>
      <c r="H23" s="207" t="s">
        <v>15</v>
      </c>
      <c r="I23" s="207" t="s">
        <v>104</v>
      </c>
      <c r="J23" s="207" t="s">
        <v>66</v>
      </c>
      <c r="K23" s="703" t="s">
        <v>514</v>
      </c>
      <c r="L23" s="246">
        <f t="shared" si="1"/>
        <v>776719.98</v>
      </c>
      <c r="M23" s="220">
        <v>1</v>
      </c>
      <c r="N23" s="246">
        <f t="shared" si="0"/>
        <v>776719.98</v>
      </c>
      <c r="O23" s="246">
        <v>776719.98</v>
      </c>
      <c r="P23" s="246">
        <v>0</v>
      </c>
      <c r="Q23" s="246">
        <v>0</v>
      </c>
      <c r="R23" s="206" t="s">
        <v>26</v>
      </c>
      <c r="S23" s="208">
        <v>1</v>
      </c>
      <c r="T23" s="209">
        <v>1</v>
      </c>
      <c r="U23" s="210">
        <v>135</v>
      </c>
      <c r="V23" s="209" t="s">
        <v>97</v>
      </c>
      <c r="W23" s="205"/>
      <c r="X23" s="205"/>
      <c r="Y23" s="204" t="s">
        <v>88</v>
      </c>
      <c r="Z23" s="412"/>
      <c r="AA23" s="441"/>
      <c r="AB23" s="441"/>
      <c r="AC23" s="441"/>
      <c r="AD23" s="352"/>
      <c r="AE23" s="352"/>
      <c r="AF23" s="315"/>
      <c r="AG23" s="315"/>
    </row>
    <row r="24" spans="2:33" s="312" customFormat="1" ht="19.5" customHeight="1">
      <c r="B24" s="207" t="s">
        <v>243</v>
      </c>
      <c r="C24" s="754" t="s">
        <v>244</v>
      </c>
      <c r="D24" s="755"/>
      <c r="E24" s="755"/>
      <c r="F24" s="755"/>
      <c r="G24" s="206" t="s">
        <v>47</v>
      </c>
      <c r="H24" s="207" t="s">
        <v>15</v>
      </c>
      <c r="I24" s="207" t="s">
        <v>103</v>
      </c>
      <c r="J24" s="207" t="s">
        <v>66</v>
      </c>
      <c r="K24" s="703" t="s">
        <v>111</v>
      </c>
      <c r="L24" s="246">
        <f t="shared" si="1"/>
        <v>466660.67</v>
      </c>
      <c r="M24" s="220">
        <v>1</v>
      </c>
      <c r="N24" s="246">
        <f t="shared" si="0"/>
        <v>466660.67</v>
      </c>
      <c r="O24" s="246">
        <v>466660.67</v>
      </c>
      <c r="P24" s="246">
        <v>0</v>
      </c>
      <c r="Q24" s="246">
        <v>0</v>
      </c>
      <c r="R24" s="206" t="s">
        <v>26</v>
      </c>
      <c r="S24" s="208">
        <v>1</v>
      </c>
      <c r="T24" s="209">
        <v>1</v>
      </c>
      <c r="U24" s="210">
        <v>165</v>
      </c>
      <c r="V24" s="209" t="s">
        <v>97</v>
      </c>
      <c r="W24" s="205"/>
      <c r="X24" s="205"/>
      <c r="Y24" s="204" t="s">
        <v>88</v>
      </c>
      <c r="Z24" s="412"/>
      <c r="AA24" s="441"/>
      <c r="AB24" s="441"/>
      <c r="AC24" s="441"/>
      <c r="AD24" s="352"/>
      <c r="AE24" s="352"/>
      <c r="AF24" s="315"/>
      <c r="AG24" s="315"/>
    </row>
    <row r="25" spans="2:33" s="312" customFormat="1" ht="28.5" customHeight="1">
      <c r="B25" s="206" t="s">
        <v>167</v>
      </c>
      <c r="C25" s="754" t="s">
        <v>216</v>
      </c>
      <c r="D25" s="755"/>
      <c r="E25" s="755"/>
      <c r="F25" s="755"/>
      <c r="G25" s="206" t="s">
        <v>47</v>
      </c>
      <c r="H25" s="207" t="s">
        <v>15</v>
      </c>
      <c r="I25" s="207" t="s">
        <v>104</v>
      </c>
      <c r="J25" s="207" t="s">
        <v>66</v>
      </c>
      <c r="K25" s="703" t="s">
        <v>217</v>
      </c>
      <c r="L25" s="246">
        <f t="shared" si="1"/>
        <v>209211.02</v>
      </c>
      <c r="M25" s="220">
        <v>1</v>
      </c>
      <c r="N25" s="246">
        <f t="shared" si="0"/>
        <v>209211.02</v>
      </c>
      <c r="O25" s="246">
        <v>209211.02</v>
      </c>
      <c r="P25" s="246">
        <v>0</v>
      </c>
      <c r="Q25" s="246">
        <v>0</v>
      </c>
      <c r="R25" s="206" t="s">
        <v>26</v>
      </c>
      <c r="S25" s="208">
        <v>1</v>
      </c>
      <c r="T25" s="209">
        <v>1</v>
      </c>
      <c r="U25" s="210">
        <v>125</v>
      </c>
      <c r="V25" s="209" t="s">
        <v>97</v>
      </c>
      <c r="W25" s="205"/>
      <c r="X25" s="205" t="s">
        <v>88</v>
      </c>
      <c r="Y25" s="205"/>
      <c r="Z25" s="412"/>
      <c r="AA25" s="441"/>
      <c r="AB25" s="441"/>
      <c r="AC25" s="441"/>
      <c r="AD25" s="352"/>
      <c r="AE25" s="352"/>
      <c r="AF25" s="315"/>
      <c r="AG25" s="315"/>
    </row>
    <row r="26" spans="2:33" s="312" customFormat="1" ht="19.5" customHeight="1">
      <c r="B26" s="206" t="s">
        <v>245</v>
      </c>
      <c r="C26" s="754" t="s">
        <v>221</v>
      </c>
      <c r="D26" s="755"/>
      <c r="E26" s="755"/>
      <c r="F26" s="755"/>
      <c r="G26" s="206" t="s">
        <v>47</v>
      </c>
      <c r="H26" s="207" t="s">
        <v>15</v>
      </c>
      <c r="I26" s="207" t="s">
        <v>104</v>
      </c>
      <c r="J26" s="207" t="s">
        <v>66</v>
      </c>
      <c r="K26" s="703" t="s">
        <v>64</v>
      </c>
      <c r="L26" s="246">
        <f t="shared" si="1"/>
        <v>1682841.64</v>
      </c>
      <c r="M26" s="220">
        <v>1</v>
      </c>
      <c r="N26" s="246">
        <f t="shared" si="0"/>
        <v>1682841.64</v>
      </c>
      <c r="O26" s="246">
        <v>1682841.64</v>
      </c>
      <c r="P26" s="246">
        <v>0</v>
      </c>
      <c r="Q26" s="246">
        <v>0</v>
      </c>
      <c r="R26" s="206" t="s">
        <v>26</v>
      </c>
      <c r="S26" s="208">
        <v>1</v>
      </c>
      <c r="T26" s="209">
        <v>1</v>
      </c>
      <c r="U26" s="210">
        <v>1281</v>
      </c>
      <c r="V26" s="209" t="s">
        <v>97</v>
      </c>
      <c r="W26" s="205"/>
      <c r="X26" s="205"/>
      <c r="Y26" s="205" t="s">
        <v>88</v>
      </c>
      <c r="Z26" s="412"/>
      <c r="AA26" s="441"/>
      <c r="AB26" s="441"/>
      <c r="AC26" s="441"/>
      <c r="AD26" s="352"/>
      <c r="AE26" s="352"/>
      <c r="AF26" s="315"/>
      <c r="AG26" s="315"/>
    </row>
    <row r="27" spans="2:33" s="312" customFormat="1" ht="15" customHeight="1">
      <c r="B27" s="206" t="s">
        <v>247</v>
      </c>
      <c r="C27" s="754" t="s">
        <v>246</v>
      </c>
      <c r="D27" s="755"/>
      <c r="E27" s="755"/>
      <c r="F27" s="755"/>
      <c r="G27" s="206" t="s">
        <v>47</v>
      </c>
      <c r="H27" s="207" t="s">
        <v>15</v>
      </c>
      <c r="I27" s="207" t="s">
        <v>104</v>
      </c>
      <c r="J27" s="207" t="s">
        <v>66</v>
      </c>
      <c r="K27" s="703" t="s">
        <v>63</v>
      </c>
      <c r="L27" s="246">
        <f t="shared" si="1"/>
        <v>496659.43</v>
      </c>
      <c r="M27" s="220">
        <v>1</v>
      </c>
      <c r="N27" s="246">
        <f t="shared" si="0"/>
        <v>496659.43</v>
      </c>
      <c r="O27" s="246">
        <v>496659.43</v>
      </c>
      <c r="P27" s="246">
        <v>0</v>
      </c>
      <c r="Q27" s="246">
        <v>0</v>
      </c>
      <c r="R27" s="206" t="s">
        <v>26</v>
      </c>
      <c r="S27" s="208">
        <v>1</v>
      </c>
      <c r="T27" s="209">
        <v>1</v>
      </c>
      <c r="U27" s="210">
        <v>79</v>
      </c>
      <c r="V27" s="209" t="s">
        <v>97</v>
      </c>
      <c r="W27" s="205"/>
      <c r="X27" s="205"/>
      <c r="Y27" s="205" t="s">
        <v>88</v>
      </c>
      <c r="Z27" s="412"/>
      <c r="AA27" s="441"/>
      <c r="AB27" s="441"/>
      <c r="AC27" s="441"/>
      <c r="AD27" s="352"/>
      <c r="AE27" s="352"/>
      <c r="AF27" s="315"/>
      <c r="AG27" s="315"/>
    </row>
    <row r="28" spans="2:33" s="313" customFormat="1" ht="19.5" customHeight="1">
      <c r="B28" s="207" t="s">
        <v>248</v>
      </c>
      <c r="C28" s="788" t="s">
        <v>298</v>
      </c>
      <c r="D28" s="789"/>
      <c r="E28" s="789"/>
      <c r="F28" s="790"/>
      <c r="G28" s="206" t="s">
        <v>47</v>
      </c>
      <c r="H28" s="207" t="s">
        <v>15</v>
      </c>
      <c r="I28" s="207" t="s">
        <v>104</v>
      </c>
      <c r="J28" s="207" t="s">
        <v>66</v>
      </c>
      <c r="K28" s="703" t="s">
        <v>56</v>
      </c>
      <c r="L28" s="246">
        <f t="shared" si="1"/>
        <v>236805.34</v>
      </c>
      <c r="M28" s="220">
        <v>1</v>
      </c>
      <c r="N28" s="246">
        <f t="shared" si="0"/>
        <v>236805.34</v>
      </c>
      <c r="O28" s="246">
        <v>236805.34</v>
      </c>
      <c r="P28" s="246">
        <v>0</v>
      </c>
      <c r="Q28" s="246">
        <v>0</v>
      </c>
      <c r="R28" s="206" t="s">
        <v>26</v>
      </c>
      <c r="S28" s="208">
        <v>1</v>
      </c>
      <c r="T28" s="209">
        <v>1</v>
      </c>
      <c r="U28" s="210">
        <v>204</v>
      </c>
      <c r="V28" s="209" t="s">
        <v>97</v>
      </c>
      <c r="W28" s="210"/>
      <c r="X28" s="205" t="s">
        <v>88</v>
      </c>
      <c r="Y28" s="204"/>
      <c r="Z28" s="445"/>
      <c r="AA28" s="446"/>
      <c r="AB28" s="446"/>
      <c r="AC28" s="446"/>
      <c r="AD28" s="447"/>
      <c r="AE28" s="447"/>
      <c r="AF28" s="448"/>
      <c r="AG28" s="448"/>
    </row>
    <row r="29" spans="2:33" s="313" customFormat="1" ht="15" customHeight="1">
      <c r="B29" s="207" t="s">
        <v>188</v>
      </c>
      <c r="C29" s="788" t="s">
        <v>249</v>
      </c>
      <c r="D29" s="789"/>
      <c r="E29" s="789"/>
      <c r="F29" s="790"/>
      <c r="G29" s="206" t="s">
        <v>21</v>
      </c>
      <c r="H29" s="207" t="s">
        <v>15</v>
      </c>
      <c r="I29" s="207" t="s">
        <v>104</v>
      </c>
      <c r="J29" s="207" t="s">
        <v>66</v>
      </c>
      <c r="K29" s="449" t="s">
        <v>143</v>
      </c>
      <c r="L29" s="246">
        <f t="shared" si="1"/>
        <v>258570.02</v>
      </c>
      <c r="M29" s="220">
        <v>1</v>
      </c>
      <c r="N29" s="246">
        <f t="shared" si="0"/>
        <v>258570.02</v>
      </c>
      <c r="O29" s="246">
        <v>258570.02</v>
      </c>
      <c r="P29" s="246">
        <v>0</v>
      </c>
      <c r="Q29" s="246">
        <v>0</v>
      </c>
      <c r="R29" s="206" t="s">
        <v>26</v>
      </c>
      <c r="S29" s="208">
        <v>1</v>
      </c>
      <c r="T29" s="209">
        <v>1</v>
      </c>
      <c r="U29" s="210">
        <v>137</v>
      </c>
      <c r="V29" s="209" t="s">
        <v>97</v>
      </c>
      <c r="W29" s="210"/>
      <c r="X29" s="205"/>
      <c r="Y29" s="204" t="s">
        <v>88</v>
      </c>
      <c r="Z29" s="445"/>
      <c r="AA29" s="446"/>
      <c r="AB29" s="446"/>
      <c r="AC29" s="446"/>
      <c r="AD29" s="447"/>
      <c r="AE29" s="447"/>
      <c r="AF29" s="448"/>
      <c r="AG29" s="448"/>
    </row>
    <row r="30" spans="2:33" s="314" customFormat="1" ht="20.25" customHeight="1">
      <c r="B30" s="206" t="s">
        <v>302</v>
      </c>
      <c r="C30" s="788" t="s">
        <v>301</v>
      </c>
      <c r="D30" s="789"/>
      <c r="E30" s="789"/>
      <c r="F30" s="790"/>
      <c r="G30" s="206" t="s">
        <v>47</v>
      </c>
      <c r="H30" s="207" t="s">
        <v>15</v>
      </c>
      <c r="I30" s="207" t="s">
        <v>104</v>
      </c>
      <c r="J30" s="207" t="s">
        <v>66</v>
      </c>
      <c r="K30" s="703" t="s">
        <v>299</v>
      </c>
      <c r="L30" s="246">
        <f t="shared" si="1"/>
        <v>63281.24</v>
      </c>
      <c r="M30" s="220">
        <v>1</v>
      </c>
      <c r="N30" s="246">
        <f t="shared" si="0"/>
        <v>63281.24</v>
      </c>
      <c r="O30" s="246">
        <v>63281.24</v>
      </c>
      <c r="P30" s="246">
        <v>0</v>
      </c>
      <c r="Q30" s="246">
        <v>0</v>
      </c>
      <c r="R30" s="206" t="s">
        <v>26</v>
      </c>
      <c r="S30" s="208">
        <v>1</v>
      </c>
      <c r="T30" s="209">
        <v>1</v>
      </c>
      <c r="U30" s="210">
        <v>192</v>
      </c>
      <c r="V30" s="209" t="s">
        <v>97</v>
      </c>
      <c r="W30" s="210"/>
      <c r="X30" s="205" t="s">
        <v>88</v>
      </c>
      <c r="Y30" s="204"/>
      <c r="Z30" s="413"/>
      <c r="AA30" s="441"/>
      <c r="AB30" s="430"/>
      <c r="AC30" s="430"/>
      <c r="AD30" s="442"/>
      <c r="AE30" s="442"/>
      <c r="AF30" s="317"/>
      <c r="AG30" s="317"/>
    </row>
    <row r="31" spans="2:33" s="314" customFormat="1" ht="19.5" customHeight="1">
      <c r="B31" s="206" t="s">
        <v>303</v>
      </c>
      <c r="C31" s="788" t="s">
        <v>250</v>
      </c>
      <c r="D31" s="789"/>
      <c r="E31" s="789"/>
      <c r="F31" s="790"/>
      <c r="G31" s="206" t="s">
        <v>47</v>
      </c>
      <c r="H31" s="207" t="s">
        <v>15</v>
      </c>
      <c r="I31" s="207" t="s">
        <v>103</v>
      </c>
      <c r="J31" s="207" t="s">
        <v>66</v>
      </c>
      <c r="K31" s="703" t="s">
        <v>153</v>
      </c>
      <c r="L31" s="246">
        <f t="shared" si="1"/>
        <v>148987.11</v>
      </c>
      <c r="M31" s="220">
        <v>1</v>
      </c>
      <c r="N31" s="246">
        <f t="shared" si="0"/>
        <v>148987.11</v>
      </c>
      <c r="O31" s="246">
        <v>148987.11</v>
      </c>
      <c r="P31" s="246">
        <v>0</v>
      </c>
      <c r="Q31" s="246">
        <v>0</v>
      </c>
      <c r="R31" s="206" t="s">
        <v>54</v>
      </c>
      <c r="S31" s="208">
        <v>1</v>
      </c>
      <c r="T31" s="209">
        <v>1</v>
      </c>
      <c r="U31" s="210">
        <v>418</v>
      </c>
      <c r="V31" s="209" t="s">
        <v>97</v>
      </c>
      <c r="W31" s="210"/>
      <c r="X31" s="205"/>
      <c r="Y31" s="205" t="s">
        <v>88</v>
      </c>
      <c r="Z31" s="413"/>
      <c r="AA31" s="441"/>
      <c r="AB31" s="430"/>
      <c r="AC31" s="430"/>
      <c r="AD31" s="442"/>
      <c r="AE31" s="442"/>
      <c r="AF31" s="317"/>
      <c r="AG31" s="317"/>
    </row>
    <row r="32" spans="2:33" s="313" customFormat="1" ht="30.75" customHeight="1">
      <c r="B32" s="206" t="s">
        <v>189</v>
      </c>
      <c r="C32" s="795" t="s">
        <v>379</v>
      </c>
      <c r="D32" s="796"/>
      <c r="E32" s="796"/>
      <c r="F32" s="797"/>
      <c r="G32" s="206" t="s">
        <v>47</v>
      </c>
      <c r="H32" s="207" t="s">
        <v>15</v>
      </c>
      <c r="I32" s="207" t="s">
        <v>104</v>
      </c>
      <c r="J32" s="207" t="s">
        <v>66</v>
      </c>
      <c r="K32" s="703" t="s">
        <v>179</v>
      </c>
      <c r="L32" s="246">
        <f t="shared" si="1"/>
        <v>493607.32</v>
      </c>
      <c r="M32" s="220">
        <v>1</v>
      </c>
      <c r="N32" s="246">
        <f t="shared" si="0"/>
        <v>493607.32</v>
      </c>
      <c r="O32" s="246">
        <v>493607.32</v>
      </c>
      <c r="P32" s="246">
        <v>0</v>
      </c>
      <c r="Q32" s="246">
        <v>0</v>
      </c>
      <c r="R32" s="206" t="s">
        <v>26</v>
      </c>
      <c r="S32" s="208">
        <v>1</v>
      </c>
      <c r="T32" s="209">
        <v>1</v>
      </c>
      <c r="U32" s="210">
        <v>532</v>
      </c>
      <c r="V32" s="209" t="s">
        <v>97</v>
      </c>
      <c r="W32" s="205"/>
      <c r="X32" s="205" t="s">
        <v>88</v>
      </c>
      <c r="Y32" s="205"/>
      <c r="Z32" s="445"/>
      <c r="AA32" s="446"/>
      <c r="AB32" s="446"/>
      <c r="AC32" s="446"/>
      <c r="AD32" s="447"/>
      <c r="AE32" s="447"/>
      <c r="AF32" s="448"/>
      <c r="AG32" s="448"/>
    </row>
    <row r="33" spans="2:33" s="314" customFormat="1" ht="12.75" customHeight="1">
      <c r="B33" s="207" t="s">
        <v>304</v>
      </c>
      <c r="C33" s="792" t="s">
        <v>251</v>
      </c>
      <c r="D33" s="793"/>
      <c r="E33" s="793"/>
      <c r="F33" s="794"/>
      <c r="G33" s="206" t="s">
        <v>47</v>
      </c>
      <c r="H33" s="207" t="s">
        <v>15</v>
      </c>
      <c r="I33" s="207" t="s">
        <v>104</v>
      </c>
      <c r="J33" s="207" t="s">
        <v>66</v>
      </c>
      <c r="K33" s="703" t="s">
        <v>62</v>
      </c>
      <c r="L33" s="246">
        <f t="shared" si="1"/>
        <v>706463.71</v>
      </c>
      <c r="M33" s="220">
        <v>1</v>
      </c>
      <c r="N33" s="246">
        <f t="shared" si="0"/>
        <v>706463.71</v>
      </c>
      <c r="O33" s="246">
        <v>706463.71</v>
      </c>
      <c r="P33" s="246">
        <v>0</v>
      </c>
      <c r="Q33" s="246">
        <v>0</v>
      </c>
      <c r="R33" s="206" t="s">
        <v>26</v>
      </c>
      <c r="S33" s="208">
        <v>1</v>
      </c>
      <c r="T33" s="209">
        <v>1</v>
      </c>
      <c r="U33" s="210">
        <v>146</v>
      </c>
      <c r="V33" s="209" t="s">
        <v>97</v>
      </c>
      <c r="W33" s="210"/>
      <c r="X33" s="205"/>
      <c r="Y33" s="204" t="s">
        <v>88</v>
      </c>
      <c r="Z33" s="413"/>
      <c r="AA33" s="441"/>
      <c r="AB33" s="430"/>
      <c r="AC33" s="430"/>
      <c r="AD33" s="442"/>
      <c r="AE33" s="442"/>
      <c r="AF33" s="317"/>
      <c r="AG33" s="317"/>
    </row>
    <row r="34" spans="2:33" s="314" customFormat="1" ht="12.75" customHeight="1">
      <c r="B34" s="206" t="s">
        <v>305</v>
      </c>
      <c r="C34" s="754" t="s">
        <v>116</v>
      </c>
      <c r="D34" s="755"/>
      <c r="E34" s="755"/>
      <c r="F34" s="755"/>
      <c r="G34" s="206" t="s">
        <v>47</v>
      </c>
      <c r="H34" s="207" t="s">
        <v>15</v>
      </c>
      <c r="I34" s="207" t="s">
        <v>168</v>
      </c>
      <c r="J34" s="207" t="s">
        <v>66</v>
      </c>
      <c r="K34" s="703" t="s">
        <v>160</v>
      </c>
      <c r="L34" s="246">
        <f t="shared" si="1"/>
        <v>208996.1</v>
      </c>
      <c r="M34" s="220">
        <v>1</v>
      </c>
      <c r="N34" s="246">
        <f t="shared" si="0"/>
        <v>208996.1</v>
      </c>
      <c r="O34" s="246">
        <v>208996.1</v>
      </c>
      <c r="P34" s="246">
        <v>0</v>
      </c>
      <c r="Q34" s="246">
        <v>0</v>
      </c>
      <c r="R34" s="206" t="s">
        <v>114</v>
      </c>
      <c r="S34" s="208" t="s">
        <v>115</v>
      </c>
      <c r="T34" s="209">
        <v>1</v>
      </c>
      <c r="U34" s="210">
        <v>25000</v>
      </c>
      <c r="V34" s="209" t="s">
        <v>97</v>
      </c>
      <c r="W34" s="205"/>
      <c r="X34" s="205"/>
      <c r="Y34" s="204" t="s">
        <v>88</v>
      </c>
      <c r="Z34" s="413"/>
      <c r="AA34" s="441"/>
      <c r="AB34" s="430"/>
      <c r="AC34" s="430"/>
      <c r="AD34" s="442"/>
      <c r="AE34" s="442"/>
      <c r="AF34" s="317"/>
      <c r="AG34" s="317"/>
    </row>
    <row r="35" spans="2:33" s="314" customFormat="1" ht="19.5" customHeight="1">
      <c r="B35" s="245" t="s">
        <v>347</v>
      </c>
      <c r="C35" s="788" t="s">
        <v>348</v>
      </c>
      <c r="D35" s="789"/>
      <c r="E35" s="789"/>
      <c r="F35" s="790"/>
      <c r="G35" s="206" t="s">
        <v>47</v>
      </c>
      <c r="H35" s="207" t="s">
        <v>15</v>
      </c>
      <c r="I35" s="207" t="s">
        <v>104</v>
      </c>
      <c r="J35" s="207" t="s">
        <v>66</v>
      </c>
      <c r="K35" s="703" t="s">
        <v>154</v>
      </c>
      <c r="L35" s="246">
        <f t="shared" si="1"/>
        <v>75593.92</v>
      </c>
      <c r="M35" s="220">
        <v>1</v>
      </c>
      <c r="N35" s="246">
        <f t="shared" si="0"/>
        <v>75593.92</v>
      </c>
      <c r="O35" s="246">
        <v>75593.92</v>
      </c>
      <c r="P35" s="246"/>
      <c r="Q35" s="246">
        <v>0</v>
      </c>
      <c r="R35" s="206" t="s">
        <v>26</v>
      </c>
      <c r="S35" s="208">
        <v>1</v>
      </c>
      <c r="T35" s="209">
        <v>1</v>
      </c>
      <c r="U35" s="210">
        <v>250</v>
      </c>
      <c r="V35" s="209" t="s">
        <v>97</v>
      </c>
      <c r="W35" s="205"/>
      <c r="X35" s="205"/>
      <c r="Y35" s="204" t="s">
        <v>88</v>
      </c>
      <c r="Z35" s="413"/>
      <c r="AA35" s="441"/>
      <c r="AB35" s="430"/>
      <c r="AC35" s="430"/>
      <c r="AD35" s="442"/>
      <c r="AE35" s="442"/>
      <c r="AF35" s="317"/>
      <c r="AG35" s="317"/>
    </row>
    <row r="36" spans="2:33" s="314" customFormat="1" ht="30.75" customHeight="1">
      <c r="B36" s="206" t="s">
        <v>377</v>
      </c>
      <c r="C36" s="754" t="s">
        <v>378</v>
      </c>
      <c r="D36" s="755"/>
      <c r="E36" s="755"/>
      <c r="F36" s="755"/>
      <c r="G36" s="206" t="s">
        <v>47</v>
      </c>
      <c r="H36" s="207" t="s">
        <v>15</v>
      </c>
      <c r="I36" s="207" t="s">
        <v>104</v>
      </c>
      <c r="J36" s="207" t="s">
        <v>66</v>
      </c>
      <c r="K36" s="703" t="s">
        <v>179</v>
      </c>
      <c r="L36" s="246">
        <f t="shared" si="1"/>
        <v>140030.7</v>
      </c>
      <c r="M36" s="220">
        <v>1</v>
      </c>
      <c r="N36" s="246">
        <f t="shared" si="0"/>
        <v>140030.7</v>
      </c>
      <c r="O36" s="246">
        <v>140030.7</v>
      </c>
      <c r="P36" s="246">
        <v>0</v>
      </c>
      <c r="Q36" s="246">
        <v>0</v>
      </c>
      <c r="R36" s="206" t="s">
        <v>26</v>
      </c>
      <c r="S36" s="208">
        <v>1</v>
      </c>
      <c r="T36" s="209">
        <v>1</v>
      </c>
      <c r="U36" s="210">
        <v>532</v>
      </c>
      <c r="V36" s="209" t="s">
        <v>97</v>
      </c>
      <c r="W36" s="205"/>
      <c r="X36" s="205" t="s">
        <v>88</v>
      </c>
      <c r="Y36" s="205"/>
      <c r="Z36" s="413"/>
      <c r="AA36" s="441"/>
      <c r="AB36" s="430"/>
      <c r="AC36" s="430"/>
      <c r="AD36" s="442"/>
      <c r="AE36" s="442"/>
      <c r="AF36" s="317"/>
      <c r="AG36" s="317"/>
    </row>
    <row r="37" spans="2:33" s="314" customFormat="1" ht="30.75" customHeight="1">
      <c r="B37" s="206" t="s">
        <v>389</v>
      </c>
      <c r="C37" s="754" t="s">
        <v>383</v>
      </c>
      <c r="D37" s="755"/>
      <c r="E37" s="755"/>
      <c r="F37" s="755"/>
      <c r="G37" s="206" t="s">
        <v>526</v>
      </c>
      <c r="H37" s="207" t="s">
        <v>15</v>
      </c>
      <c r="I37" s="207" t="s">
        <v>104</v>
      </c>
      <c r="J37" s="207" t="s">
        <v>66</v>
      </c>
      <c r="K37" s="703" t="s">
        <v>143</v>
      </c>
      <c r="L37" s="246">
        <f>N37</f>
        <v>265288.4</v>
      </c>
      <c r="M37" s="220">
        <v>1</v>
      </c>
      <c r="N37" s="246">
        <f t="shared" si="0"/>
        <v>265288.4</v>
      </c>
      <c r="O37" s="246">
        <v>265288.4</v>
      </c>
      <c r="P37" s="246">
        <v>0</v>
      </c>
      <c r="Q37" s="246">
        <v>0</v>
      </c>
      <c r="R37" s="206" t="s">
        <v>26</v>
      </c>
      <c r="S37" s="208">
        <v>1</v>
      </c>
      <c r="T37" s="209">
        <v>1</v>
      </c>
      <c r="U37" s="210">
        <v>137</v>
      </c>
      <c r="V37" s="209" t="s">
        <v>97</v>
      </c>
      <c r="W37" s="205"/>
      <c r="X37" s="205" t="s">
        <v>88</v>
      </c>
      <c r="Y37" s="205"/>
      <c r="Z37" s="413"/>
      <c r="AA37" s="441"/>
      <c r="AB37" s="430"/>
      <c r="AC37" s="430"/>
      <c r="AD37" s="442"/>
      <c r="AE37" s="442"/>
      <c r="AF37" s="317"/>
      <c r="AG37" s="317"/>
    </row>
    <row r="38" spans="2:33" s="314" customFormat="1" ht="30.75" customHeight="1" thickBot="1">
      <c r="B38" s="502" t="s">
        <v>392</v>
      </c>
      <c r="C38" s="798" t="s">
        <v>393</v>
      </c>
      <c r="D38" s="799"/>
      <c r="E38" s="799"/>
      <c r="F38" s="799"/>
      <c r="G38" s="502" t="s">
        <v>47</v>
      </c>
      <c r="H38" s="503" t="s">
        <v>15</v>
      </c>
      <c r="I38" s="503" t="s">
        <v>104</v>
      </c>
      <c r="J38" s="503" t="s">
        <v>66</v>
      </c>
      <c r="K38" s="704" t="s">
        <v>95</v>
      </c>
      <c r="L38" s="505">
        <f>N38</f>
        <v>263090.96</v>
      </c>
      <c r="M38" s="506">
        <v>1</v>
      </c>
      <c r="N38" s="505">
        <f>Q38+P38+O38</f>
        <v>263090.96</v>
      </c>
      <c r="O38" s="505">
        <v>263090.96</v>
      </c>
      <c r="P38" s="505">
        <v>0</v>
      </c>
      <c r="Q38" s="505">
        <v>0</v>
      </c>
      <c r="R38" s="502" t="s">
        <v>26</v>
      </c>
      <c r="S38" s="643">
        <v>1</v>
      </c>
      <c r="T38" s="511">
        <v>1</v>
      </c>
      <c r="U38" s="644">
        <v>206</v>
      </c>
      <c r="V38" s="511" t="s">
        <v>97</v>
      </c>
      <c r="W38" s="567"/>
      <c r="X38" s="567" t="s">
        <v>88</v>
      </c>
      <c r="Y38" s="567"/>
      <c r="Z38" s="413"/>
      <c r="AA38" s="441"/>
      <c r="AB38" s="430"/>
      <c r="AC38" s="430"/>
      <c r="AD38" s="442"/>
      <c r="AE38" s="442"/>
      <c r="AF38" s="317"/>
      <c r="AG38" s="317"/>
    </row>
    <row r="39" spans="2:33" ht="13.5" thickBot="1">
      <c r="B39" s="1"/>
      <c r="C39" s="1"/>
      <c r="D39" s="1"/>
      <c r="E39" s="1"/>
      <c r="F39" s="1"/>
      <c r="G39" s="50"/>
      <c r="H39" s="1"/>
      <c r="I39" s="1"/>
      <c r="J39" s="1"/>
      <c r="K39" s="49" t="s">
        <v>12</v>
      </c>
      <c r="L39" s="46">
        <f>SUM(L20:L38)</f>
        <v>7880293.18</v>
      </c>
      <c r="M39" s="19"/>
      <c r="N39" s="46">
        <f>SUM(N20:N38)</f>
        <v>7880293.18</v>
      </c>
      <c r="O39" s="46">
        <f>SUM(O19:O38)</f>
        <v>7880293.18</v>
      </c>
      <c r="P39" s="46">
        <f>SUM(P19:P38)</f>
        <v>0</v>
      </c>
      <c r="Q39" s="46">
        <f>SUM(Q20:Q38)</f>
        <v>0</v>
      </c>
      <c r="R39" s="1"/>
      <c r="S39" s="1"/>
      <c r="T39" s="1"/>
      <c r="U39" s="1"/>
      <c r="V39" s="50"/>
      <c r="W39" s="1"/>
      <c r="X39" s="1"/>
      <c r="Y39" s="1"/>
      <c r="Z39" s="414"/>
      <c r="AA39" s="443">
        <f>SUM(AA20:AA38)</f>
        <v>0</v>
      </c>
      <c r="AB39" s="66"/>
      <c r="AC39" s="66"/>
      <c r="AD39" s="66"/>
      <c r="AE39" s="66"/>
      <c r="AF39" s="33"/>
      <c r="AG39" s="33"/>
    </row>
    <row r="40" spans="2:33" ht="12.75">
      <c r="B40" s="482"/>
      <c r="C40" s="483" t="s">
        <v>41</v>
      </c>
      <c r="D40" s="483"/>
      <c r="E40" s="514"/>
      <c r="F40" s="515"/>
      <c r="G40" s="482"/>
      <c r="H40" s="482"/>
      <c r="I40" s="484"/>
      <c r="J40" s="484"/>
      <c r="K40" s="485"/>
      <c r="L40" s="486"/>
      <c r="M40" s="487"/>
      <c r="N40" s="486"/>
      <c r="O40" s="486"/>
      <c r="P40" s="486"/>
      <c r="Q40" s="488"/>
      <c r="R40" s="482"/>
      <c r="S40" s="489"/>
      <c r="T40" s="490"/>
      <c r="U40" s="491"/>
      <c r="V40" s="490"/>
      <c r="W40" s="492"/>
      <c r="X40" s="492"/>
      <c r="Y40" s="8"/>
      <c r="Z40" s="411"/>
      <c r="AA40" s="776"/>
      <c r="AB40" s="776"/>
      <c r="AC40" s="203"/>
      <c r="AD40" s="33"/>
      <c r="AE40" s="33"/>
      <c r="AF40" s="203"/>
      <c r="AG40" s="33"/>
    </row>
    <row r="41" spans="2:25" ht="18">
      <c r="B41" s="493" t="s">
        <v>252</v>
      </c>
      <c r="C41" s="804" t="s">
        <v>232</v>
      </c>
      <c r="D41" s="804"/>
      <c r="E41" s="804"/>
      <c r="F41" s="804"/>
      <c r="G41" s="494" t="s">
        <v>21</v>
      </c>
      <c r="H41" s="493" t="s">
        <v>24</v>
      </c>
      <c r="I41" s="493" t="s">
        <v>146</v>
      </c>
      <c r="J41" s="493" t="s">
        <v>68</v>
      </c>
      <c r="K41" s="495" t="s">
        <v>231</v>
      </c>
      <c r="L41" s="496">
        <f>N41</f>
        <v>1132493.43</v>
      </c>
      <c r="M41" s="497">
        <v>1</v>
      </c>
      <c r="N41" s="496">
        <f aca="true" t="shared" si="2" ref="N41:N50">Q41+P41+O41</f>
        <v>1132493.43</v>
      </c>
      <c r="O41" s="496">
        <v>1132493.43</v>
      </c>
      <c r="P41" s="496">
        <v>0</v>
      </c>
      <c r="Q41" s="496">
        <v>0</v>
      </c>
      <c r="R41" s="516" t="s">
        <v>147</v>
      </c>
      <c r="S41" s="498">
        <v>1000</v>
      </c>
      <c r="T41" s="499">
        <v>1</v>
      </c>
      <c r="U41" s="500">
        <v>180</v>
      </c>
      <c r="V41" s="499" t="s">
        <v>97</v>
      </c>
      <c r="W41" s="480"/>
      <c r="X41" s="480"/>
      <c r="Y41" s="43" t="s">
        <v>88</v>
      </c>
    </row>
    <row r="42" spans="2:25" ht="12.75">
      <c r="B42" s="493" t="s">
        <v>359</v>
      </c>
      <c r="C42" s="804" t="s">
        <v>368</v>
      </c>
      <c r="D42" s="804"/>
      <c r="E42" s="804"/>
      <c r="F42" s="804"/>
      <c r="G42" s="494" t="s">
        <v>21</v>
      </c>
      <c r="H42" s="493" t="s">
        <v>24</v>
      </c>
      <c r="I42" s="493" t="s">
        <v>360</v>
      </c>
      <c r="J42" s="493" t="s">
        <v>68</v>
      </c>
      <c r="K42" s="495" t="s">
        <v>57</v>
      </c>
      <c r="L42" s="496">
        <f aca="true" t="shared" si="3" ref="L42:L50">N42</f>
        <v>430947.78</v>
      </c>
      <c r="M42" s="497">
        <v>1</v>
      </c>
      <c r="N42" s="496">
        <f t="shared" si="2"/>
        <v>430947.78</v>
      </c>
      <c r="O42" s="496">
        <v>85347.78</v>
      </c>
      <c r="P42" s="496">
        <v>172800</v>
      </c>
      <c r="Q42" s="496">
        <v>172800</v>
      </c>
      <c r="R42" s="494" t="s">
        <v>369</v>
      </c>
      <c r="S42" s="498">
        <v>16</v>
      </c>
      <c r="T42" s="499">
        <v>1</v>
      </c>
      <c r="U42" s="500">
        <v>80</v>
      </c>
      <c r="V42" s="499" t="s">
        <v>97</v>
      </c>
      <c r="W42" s="480"/>
      <c r="X42" s="480" t="s">
        <v>88</v>
      </c>
      <c r="Y42" s="43"/>
    </row>
    <row r="43" spans="2:27" ht="12.75">
      <c r="B43" s="493" t="s">
        <v>361</v>
      </c>
      <c r="C43" s="804" t="s">
        <v>368</v>
      </c>
      <c r="D43" s="804"/>
      <c r="E43" s="804"/>
      <c r="F43" s="804"/>
      <c r="G43" s="494" t="s">
        <v>21</v>
      </c>
      <c r="H43" s="493" t="s">
        <v>24</v>
      </c>
      <c r="I43" s="493" t="s">
        <v>360</v>
      </c>
      <c r="J43" s="493" t="s">
        <v>68</v>
      </c>
      <c r="K43" s="495" t="s">
        <v>370</v>
      </c>
      <c r="L43" s="496">
        <f t="shared" si="3"/>
        <v>296276.61</v>
      </c>
      <c r="M43" s="497">
        <v>1</v>
      </c>
      <c r="N43" s="496">
        <f t="shared" si="2"/>
        <v>296276.61</v>
      </c>
      <c r="O43" s="496">
        <v>58676.61</v>
      </c>
      <c r="P43" s="496">
        <v>118800</v>
      </c>
      <c r="Q43" s="496">
        <v>118800</v>
      </c>
      <c r="R43" s="494" t="s">
        <v>369</v>
      </c>
      <c r="S43" s="498">
        <v>11</v>
      </c>
      <c r="T43" s="499">
        <v>1</v>
      </c>
      <c r="U43" s="500">
        <v>55</v>
      </c>
      <c r="V43" s="499" t="s">
        <v>97</v>
      </c>
      <c r="W43" s="480"/>
      <c r="X43" s="480" t="s">
        <v>88</v>
      </c>
      <c r="Y43" s="43"/>
      <c r="AA43" s="33"/>
    </row>
    <row r="44" spans="2:25" ht="12.75">
      <c r="B44" s="493" t="s">
        <v>362</v>
      </c>
      <c r="C44" s="804" t="s">
        <v>368</v>
      </c>
      <c r="D44" s="804"/>
      <c r="E44" s="804"/>
      <c r="F44" s="804"/>
      <c r="G44" s="494" t="s">
        <v>21</v>
      </c>
      <c r="H44" s="493" t="s">
        <v>24</v>
      </c>
      <c r="I44" s="493" t="s">
        <v>360</v>
      </c>
      <c r="J44" s="493" t="s">
        <v>68</v>
      </c>
      <c r="K44" s="495" t="s">
        <v>371</v>
      </c>
      <c r="L44" s="496">
        <f t="shared" si="3"/>
        <v>107736.95</v>
      </c>
      <c r="M44" s="497">
        <v>1</v>
      </c>
      <c r="N44" s="496">
        <f t="shared" si="2"/>
        <v>107736.95</v>
      </c>
      <c r="O44" s="496">
        <v>21336.95</v>
      </c>
      <c r="P44" s="496">
        <v>43200</v>
      </c>
      <c r="Q44" s="496">
        <v>43200</v>
      </c>
      <c r="R44" s="494" t="s">
        <v>369</v>
      </c>
      <c r="S44" s="498">
        <v>4</v>
      </c>
      <c r="T44" s="499">
        <v>1</v>
      </c>
      <c r="U44" s="500">
        <v>20</v>
      </c>
      <c r="V44" s="499" t="s">
        <v>97</v>
      </c>
      <c r="W44" s="480"/>
      <c r="X44" s="480" t="s">
        <v>88</v>
      </c>
      <c r="Y44" s="43"/>
    </row>
    <row r="45" spans="2:25" ht="12.75">
      <c r="B45" s="493" t="s">
        <v>363</v>
      </c>
      <c r="C45" s="804" t="s">
        <v>368</v>
      </c>
      <c r="D45" s="804"/>
      <c r="E45" s="804"/>
      <c r="F45" s="804"/>
      <c r="G45" s="494" t="s">
        <v>21</v>
      </c>
      <c r="H45" s="493" t="s">
        <v>24</v>
      </c>
      <c r="I45" s="493" t="s">
        <v>360</v>
      </c>
      <c r="J45" s="493" t="s">
        <v>68</v>
      </c>
      <c r="K45" s="495" t="s">
        <v>203</v>
      </c>
      <c r="L45" s="496">
        <f t="shared" si="3"/>
        <v>269342.36</v>
      </c>
      <c r="M45" s="497">
        <v>1</v>
      </c>
      <c r="N45" s="496">
        <f t="shared" si="2"/>
        <v>269342.36</v>
      </c>
      <c r="O45" s="496">
        <v>53342.36</v>
      </c>
      <c r="P45" s="496">
        <v>108000</v>
      </c>
      <c r="Q45" s="496">
        <v>108000</v>
      </c>
      <c r="R45" s="494" t="s">
        <v>369</v>
      </c>
      <c r="S45" s="498">
        <v>10</v>
      </c>
      <c r="T45" s="499">
        <v>1</v>
      </c>
      <c r="U45" s="500">
        <v>50</v>
      </c>
      <c r="V45" s="499" t="s">
        <v>97</v>
      </c>
      <c r="W45" s="480"/>
      <c r="X45" s="480" t="s">
        <v>88</v>
      </c>
      <c r="Y45" s="43"/>
    </row>
    <row r="46" spans="2:25" ht="12.75">
      <c r="B46" s="493" t="s">
        <v>364</v>
      </c>
      <c r="C46" s="804" t="s">
        <v>368</v>
      </c>
      <c r="D46" s="804"/>
      <c r="E46" s="804"/>
      <c r="F46" s="804"/>
      <c r="G46" s="494" t="s">
        <v>21</v>
      </c>
      <c r="H46" s="493" t="s">
        <v>24</v>
      </c>
      <c r="I46" s="493" t="s">
        <v>360</v>
      </c>
      <c r="J46" s="493" t="s">
        <v>68</v>
      </c>
      <c r="K46" s="495" t="s">
        <v>219</v>
      </c>
      <c r="L46" s="496">
        <f t="shared" si="3"/>
        <v>215473.9</v>
      </c>
      <c r="M46" s="497">
        <v>1</v>
      </c>
      <c r="N46" s="496">
        <f t="shared" si="2"/>
        <v>215473.9</v>
      </c>
      <c r="O46" s="496">
        <v>42673.9</v>
      </c>
      <c r="P46" s="496">
        <v>86400</v>
      </c>
      <c r="Q46" s="496">
        <v>86400</v>
      </c>
      <c r="R46" s="494" t="s">
        <v>369</v>
      </c>
      <c r="S46" s="498">
        <v>8</v>
      </c>
      <c r="T46" s="499">
        <v>1</v>
      </c>
      <c r="U46" s="500">
        <v>40</v>
      </c>
      <c r="V46" s="499" t="s">
        <v>97</v>
      </c>
      <c r="W46" s="480"/>
      <c r="X46" s="480" t="s">
        <v>88</v>
      </c>
      <c r="Y46" s="43"/>
    </row>
    <row r="47" spans="2:25" ht="12.75">
      <c r="B47" s="493" t="s">
        <v>365</v>
      </c>
      <c r="C47" s="804" t="s">
        <v>368</v>
      </c>
      <c r="D47" s="804"/>
      <c r="E47" s="804"/>
      <c r="F47" s="804"/>
      <c r="G47" s="494" t="s">
        <v>21</v>
      </c>
      <c r="H47" s="493" t="s">
        <v>24</v>
      </c>
      <c r="I47" s="493" t="s">
        <v>360</v>
      </c>
      <c r="J47" s="493" t="s">
        <v>68</v>
      </c>
      <c r="K47" s="495" t="s">
        <v>372</v>
      </c>
      <c r="L47" s="496">
        <f t="shared" si="3"/>
        <v>161605.41999999998</v>
      </c>
      <c r="M47" s="497">
        <v>1</v>
      </c>
      <c r="N47" s="496">
        <f t="shared" si="2"/>
        <v>161605.41999999998</v>
      </c>
      <c r="O47" s="496">
        <v>32005.42</v>
      </c>
      <c r="P47" s="496">
        <v>64800</v>
      </c>
      <c r="Q47" s="496">
        <v>64800</v>
      </c>
      <c r="R47" s="494" t="s">
        <v>369</v>
      </c>
      <c r="S47" s="498">
        <v>6</v>
      </c>
      <c r="T47" s="499">
        <v>1</v>
      </c>
      <c r="U47" s="500">
        <v>30</v>
      </c>
      <c r="V47" s="499" t="s">
        <v>97</v>
      </c>
      <c r="W47" s="480"/>
      <c r="X47" s="480" t="s">
        <v>88</v>
      </c>
      <c r="Y47" s="43"/>
    </row>
    <row r="48" spans="2:25" ht="12.75">
      <c r="B48" s="493" t="s">
        <v>366</v>
      </c>
      <c r="C48" s="804" t="s">
        <v>368</v>
      </c>
      <c r="D48" s="804"/>
      <c r="E48" s="804"/>
      <c r="F48" s="804"/>
      <c r="G48" s="494" t="s">
        <v>21</v>
      </c>
      <c r="H48" s="493" t="s">
        <v>24</v>
      </c>
      <c r="I48" s="493" t="s">
        <v>360</v>
      </c>
      <c r="J48" s="493" t="s">
        <v>68</v>
      </c>
      <c r="K48" s="495" t="s">
        <v>373</v>
      </c>
      <c r="L48" s="496">
        <f t="shared" si="3"/>
        <v>350145.08</v>
      </c>
      <c r="M48" s="497">
        <v>1</v>
      </c>
      <c r="N48" s="496">
        <f t="shared" si="2"/>
        <v>350145.08</v>
      </c>
      <c r="O48" s="496">
        <v>69345.08</v>
      </c>
      <c r="P48" s="496">
        <v>140400</v>
      </c>
      <c r="Q48" s="496">
        <v>140400</v>
      </c>
      <c r="R48" s="494" t="s">
        <v>369</v>
      </c>
      <c r="S48" s="498">
        <v>13</v>
      </c>
      <c r="T48" s="499">
        <v>1</v>
      </c>
      <c r="U48" s="500">
        <v>65</v>
      </c>
      <c r="V48" s="499" t="s">
        <v>97</v>
      </c>
      <c r="W48" s="480"/>
      <c r="X48" s="480" t="s">
        <v>88</v>
      </c>
      <c r="Y48" s="43"/>
    </row>
    <row r="49" spans="2:25" ht="12.75">
      <c r="B49" s="493" t="s">
        <v>367</v>
      </c>
      <c r="C49" s="804" t="s">
        <v>368</v>
      </c>
      <c r="D49" s="804"/>
      <c r="E49" s="804"/>
      <c r="F49" s="804"/>
      <c r="G49" s="494" t="s">
        <v>21</v>
      </c>
      <c r="H49" s="493" t="s">
        <v>24</v>
      </c>
      <c r="I49" s="493" t="s">
        <v>360</v>
      </c>
      <c r="J49" s="493" t="s">
        <v>68</v>
      </c>
      <c r="K49" s="495" t="s">
        <v>144</v>
      </c>
      <c r="L49" s="496">
        <f t="shared" si="3"/>
        <v>134671.19</v>
      </c>
      <c r="M49" s="497">
        <v>1</v>
      </c>
      <c r="N49" s="496">
        <f t="shared" si="2"/>
        <v>134671.19</v>
      </c>
      <c r="O49" s="496">
        <v>26671.19</v>
      </c>
      <c r="P49" s="496">
        <v>54000</v>
      </c>
      <c r="Q49" s="496">
        <v>54000</v>
      </c>
      <c r="R49" s="494" t="s">
        <v>369</v>
      </c>
      <c r="S49" s="498">
        <v>5</v>
      </c>
      <c r="T49" s="499">
        <v>1</v>
      </c>
      <c r="U49" s="500">
        <v>25</v>
      </c>
      <c r="V49" s="499" t="s">
        <v>97</v>
      </c>
      <c r="W49" s="480"/>
      <c r="X49" s="480" t="s">
        <v>88</v>
      </c>
      <c r="Y49" s="43"/>
    </row>
    <row r="50" spans="2:25" ht="18.75" thickBot="1">
      <c r="B50" s="501" t="s">
        <v>417</v>
      </c>
      <c r="C50" s="798" t="s">
        <v>418</v>
      </c>
      <c r="D50" s="798"/>
      <c r="E50" s="798"/>
      <c r="F50" s="798"/>
      <c r="G50" s="502" t="s">
        <v>21</v>
      </c>
      <c r="H50" s="503" t="s">
        <v>24</v>
      </c>
      <c r="I50" s="503" t="s">
        <v>360</v>
      </c>
      <c r="J50" s="503" t="s">
        <v>68</v>
      </c>
      <c r="K50" s="504" t="s">
        <v>421</v>
      </c>
      <c r="L50" s="505">
        <f t="shared" si="3"/>
        <v>1987618.07</v>
      </c>
      <c r="M50" s="506">
        <v>1</v>
      </c>
      <c r="N50" s="505">
        <f t="shared" si="2"/>
        <v>1987618.07</v>
      </c>
      <c r="O50" s="505">
        <v>0</v>
      </c>
      <c r="P50" s="507">
        <v>1987618.07</v>
      </c>
      <c r="Q50" s="508">
        <v>0</v>
      </c>
      <c r="R50" s="509" t="s">
        <v>338</v>
      </c>
      <c r="S50" s="567">
        <v>85</v>
      </c>
      <c r="T50" s="511">
        <v>1</v>
      </c>
      <c r="U50" s="510">
        <v>2000</v>
      </c>
      <c r="V50" s="511" t="s">
        <v>97</v>
      </c>
      <c r="W50" s="513"/>
      <c r="X50" s="513"/>
      <c r="Y50" s="51" t="s">
        <v>88</v>
      </c>
    </row>
    <row r="51" spans="2:25" ht="13.5" thickBot="1">
      <c r="B51" s="1"/>
      <c r="C51" s="1"/>
      <c r="D51" s="1"/>
      <c r="E51" s="1"/>
      <c r="F51" s="1"/>
      <c r="G51" s="1"/>
      <c r="H51" s="1"/>
      <c r="I51" s="1"/>
      <c r="J51" s="1"/>
      <c r="K51" s="49" t="s">
        <v>12</v>
      </c>
      <c r="L51" s="46">
        <f>SUM(L41:L50)</f>
        <v>5086310.79</v>
      </c>
      <c r="M51" s="19"/>
      <c r="N51" s="46">
        <f>SUM(N41:N50)</f>
        <v>5086310.79</v>
      </c>
      <c r="O51" s="46">
        <f>SUM(O41:O50)</f>
        <v>1521892.72</v>
      </c>
      <c r="P51" s="46">
        <f>SUM(P41:P50)</f>
        <v>2776018.0700000003</v>
      </c>
      <c r="Q51" s="46">
        <f>SUM(Q41:Q50)</f>
        <v>788400</v>
      </c>
      <c r="R51" s="1"/>
      <c r="S51" s="1"/>
      <c r="T51" s="1"/>
      <c r="U51" s="1"/>
      <c r="V51" s="1"/>
      <c r="W51" s="37"/>
      <c r="X51" s="37"/>
      <c r="Y51" s="1"/>
    </row>
    <row r="52" spans="2:26" ht="12.75">
      <c r="B52" s="211"/>
      <c r="C52" s="811" t="s">
        <v>25</v>
      </c>
      <c r="D52" s="811"/>
      <c r="E52" s="811"/>
      <c r="F52" s="811"/>
      <c r="G52" s="211"/>
      <c r="H52" s="211"/>
      <c r="I52" s="212"/>
      <c r="J52" s="212"/>
      <c r="K52" s="221"/>
      <c r="L52" s="214"/>
      <c r="M52" s="222"/>
      <c r="N52" s="214"/>
      <c r="O52" s="214"/>
      <c r="P52" s="214"/>
      <c r="Q52" s="215"/>
      <c r="R52" s="211"/>
      <c r="S52" s="223"/>
      <c r="T52" s="224"/>
      <c r="U52" s="225"/>
      <c r="V52" s="224"/>
      <c r="W52" s="226"/>
      <c r="X52" s="90"/>
      <c r="Y52" s="8"/>
      <c r="Z52" s="15"/>
    </row>
    <row r="53" spans="2:26" ht="18.75" customHeight="1">
      <c r="B53" s="598" t="s">
        <v>169</v>
      </c>
      <c r="C53" s="812" t="s">
        <v>212</v>
      </c>
      <c r="D53" s="812"/>
      <c r="E53" s="812"/>
      <c r="F53" s="812"/>
      <c r="G53" s="599" t="s">
        <v>21</v>
      </c>
      <c r="H53" s="598" t="s">
        <v>69</v>
      </c>
      <c r="I53" s="598" t="s">
        <v>105</v>
      </c>
      <c r="J53" s="598" t="s">
        <v>68</v>
      </c>
      <c r="K53" s="600" t="s">
        <v>183</v>
      </c>
      <c r="L53" s="601">
        <f>N53</f>
        <v>71534.35</v>
      </c>
      <c r="M53" s="602">
        <v>1</v>
      </c>
      <c r="N53" s="601">
        <f>Q53+P53+O53</f>
        <v>71534.35</v>
      </c>
      <c r="O53" s="601">
        <v>71534.35</v>
      </c>
      <c r="P53" s="601">
        <v>0</v>
      </c>
      <c r="Q53" s="601">
        <v>0</v>
      </c>
      <c r="R53" s="599" t="s">
        <v>16</v>
      </c>
      <c r="S53" s="603">
        <v>300</v>
      </c>
      <c r="T53" s="604">
        <v>1</v>
      </c>
      <c r="U53" s="605">
        <v>312</v>
      </c>
      <c r="V53" s="604" t="s">
        <v>97</v>
      </c>
      <c r="W53" s="606"/>
      <c r="X53" s="607" t="s">
        <v>88</v>
      </c>
      <c r="Y53" s="608"/>
      <c r="Z53" s="15"/>
    </row>
    <row r="54" spans="2:26" ht="12.75">
      <c r="B54" s="609" t="s">
        <v>170</v>
      </c>
      <c r="C54" s="809" t="s">
        <v>181</v>
      </c>
      <c r="D54" s="809"/>
      <c r="E54" s="809"/>
      <c r="F54" s="809"/>
      <c r="G54" s="610" t="s">
        <v>21</v>
      </c>
      <c r="H54" s="609" t="s">
        <v>69</v>
      </c>
      <c r="I54" s="609" t="s">
        <v>105</v>
      </c>
      <c r="J54" s="609" t="s">
        <v>68</v>
      </c>
      <c r="K54" s="611" t="s">
        <v>95</v>
      </c>
      <c r="L54" s="612">
        <f>N54</f>
        <v>263195.11</v>
      </c>
      <c r="M54" s="613">
        <v>1</v>
      </c>
      <c r="N54" s="612">
        <f>Q54+P54+O54</f>
        <v>263195.11</v>
      </c>
      <c r="O54" s="612">
        <v>263195.11</v>
      </c>
      <c r="P54" s="612">
        <v>0</v>
      </c>
      <c r="Q54" s="612">
        <v>0</v>
      </c>
      <c r="R54" s="610" t="s">
        <v>16</v>
      </c>
      <c r="S54" s="614">
        <v>500</v>
      </c>
      <c r="T54" s="615">
        <v>1</v>
      </c>
      <c r="U54" s="616">
        <v>206</v>
      </c>
      <c r="V54" s="615" t="s">
        <v>97</v>
      </c>
      <c r="W54" s="617"/>
      <c r="X54" s="618" t="s">
        <v>88</v>
      </c>
      <c r="Y54" s="619"/>
      <c r="Z54" s="15"/>
    </row>
    <row r="55" spans="2:26" ht="12.75">
      <c r="B55" s="609" t="s">
        <v>254</v>
      </c>
      <c r="C55" s="809" t="s">
        <v>173</v>
      </c>
      <c r="D55" s="809"/>
      <c r="E55" s="809"/>
      <c r="F55" s="809"/>
      <c r="G55" s="610" t="s">
        <v>21</v>
      </c>
      <c r="H55" s="609" t="s">
        <v>69</v>
      </c>
      <c r="I55" s="609" t="s">
        <v>105</v>
      </c>
      <c r="J55" s="609" t="s">
        <v>68</v>
      </c>
      <c r="K55" s="620" t="s">
        <v>219</v>
      </c>
      <c r="L55" s="612">
        <f aca="true" t="shared" si="4" ref="L55:L79">N55</f>
        <v>140579.45</v>
      </c>
      <c r="M55" s="613">
        <v>1</v>
      </c>
      <c r="N55" s="612">
        <f>O55+P55+Q55</f>
        <v>140579.45</v>
      </c>
      <c r="O55" s="612">
        <v>140579.45</v>
      </c>
      <c r="P55" s="612">
        <v>0</v>
      </c>
      <c r="Q55" s="612">
        <v>0</v>
      </c>
      <c r="R55" s="610" t="s">
        <v>16</v>
      </c>
      <c r="S55" s="614">
        <v>350</v>
      </c>
      <c r="T55" s="615">
        <v>1</v>
      </c>
      <c r="U55" s="616">
        <v>356</v>
      </c>
      <c r="V55" s="615" t="s">
        <v>97</v>
      </c>
      <c r="W55" s="617"/>
      <c r="X55" s="618" t="s">
        <v>88</v>
      </c>
      <c r="Y55" s="619"/>
      <c r="Z55" s="15"/>
    </row>
    <row r="56" spans="2:26" ht="12.75">
      <c r="B56" s="621" t="s">
        <v>255</v>
      </c>
      <c r="C56" s="809" t="s">
        <v>173</v>
      </c>
      <c r="D56" s="809"/>
      <c r="E56" s="809"/>
      <c r="F56" s="809"/>
      <c r="G56" s="610" t="s">
        <v>21</v>
      </c>
      <c r="H56" s="609" t="s">
        <v>69</v>
      </c>
      <c r="I56" s="609" t="s">
        <v>133</v>
      </c>
      <c r="J56" s="609" t="s">
        <v>68</v>
      </c>
      <c r="K56" s="611" t="s">
        <v>157</v>
      </c>
      <c r="L56" s="612">
        <f t="shared" si="4"/>
        <v>145447.44</v>
      </c>
      <c r="M56" s="613">
        <v>1</v>
      </c>
      <c r="N56" s="612">
        <f>O56+P56+Q56</f>
        <v>145447.44</v>
      </c>
      <c r="O56" s="612">
        <v>145447.44</v>
      </c>
      <c r="P56" s="612">
        <v>0</v>
      </c>
      <c r="Q56" s="612">
        <v>0</v>
      </c>
      <c r="R56" s="610" t="s">
        <v>16</v>
      </c>
      <c r="S56" s="622">
        <v>350</v>
      </c>
      <c r="T56" s="615">
        <v>1</v>
      </c>
      <c r="U56" s="616">
        <v>606</v>
      </c>
      <c r="V56" s="615" t="s">
        <v>97</v>
      </c>
      <c r="W56" s="618"/>
      <c r="X56" s="618" t="s">
        <v>88</v>
      </c>
      <c r="Y56" s="619"/>
      <c r="Z56" s="15"/>
    </row>
    <row r="57" spans="2:26" ht="12.75">
      <c r="B57" s="621" t="s">
        <v>171</v>
      </c>
      <c r="C57" s="809" t="s">
        <v>173</v>
      </c>
      <c r="D57" s="809"/>
      <c r="E57" s="809"/>
      <c r="F57" s="809"/>
      <c r="G57" s="610" t="s">
        <v>21</v>
      </c>
      <c r="H57" s="609" t="s">
        <v>69</v>
      </c>
      <c r="I57" s="609" t="s">
        <v>133</v>
      </c>
      <c r="J57" s="609" t="s">
        <v>68</v>
      </c>
      <c r="K57" s="611" t="s">
        <v>220</v>
      </c>
      <c r="L57" s="612">
        <f t="shared" si="4"/>
        <v>139694.2</v>
      </c>
      <c r="M57" s="613">
        <v>1</v>
      </c>
      <c r="N57" s="612">
        <f>O57+P57+Q57</f>
        <v>139694.2</v>
      </c>
      <c r="O57" s="612">
        <v>139694.2</v>
      </c>
      <c r="P57" s="612">
        <v>0</v>
      </c>
      <c r="Q57" s="612">
        <v>0</v>
      </c>
      <c r="R57" s="610" t="s">
        <v>16</v>
      </c>
      <c r="S57" s="622">
        <v>350</v>
      </c>
      <c r="T57" s="615">
        <v>1</v>
      </c>
      <c r="U57" s="616">
        <v>418</v>
      </c>
      <c r="V57" s="615" t="s">
        <v>97</v>
      </c>
      <c r="W57" s="618"/>
      <c r="X57" s="618" t="s">
        <v>88</v>
      </c>
      <c r="Y57" s="619"/>
      <c r="Z57" s="15"/>
    </row>
    <row r="58" spans="2:26" ht="12.75">
      <c r="B58" s="621" t="s">
        <v>256</v>
      </c>
      <c r="C58" s="809" t="s">
        <v>173</v>
      </c>
      <c r="D58" s="809"/>
      <c r="E58" s="809"/>
      <c r="F58" s="809"/>
      <c r="G58" s="610" t="s">
        <v>21</v>
      </c>
      <c r="H58" s="609" t="s">
        <v>69</v>
      </c>
      <c r="I58" s="609" t="s">
        <v>133</v>
      </c>
      <c r="J58" s="609" t="s">
        <v>68</v>
      </c>
      <c r="K58" s="611" t="s">
        <v>236</v>
      </c>
      <c r="L58" s="612">
        <f>N58</f>
        <v>79877.2</v>
      </c>
      <c r="M58" s="613">
        <v>1</v>
      </c>
      <c r="N58" s="612">
        <f>O58+P58+Q58</f>
        <v>79877.2</v>
      </c>
      <c r="O58" s="612">
        <v>79877.2</v>
      </c>
      <c r="P58" s="612">
        <v>0</v>
      </c>
      <c r="Q58" s="612">
        <v>0</v>
      </c>
      <c r="R58" s="610" t="s">
        <v>16</v>
      </c>
      <c r="S58" s="622">
        <v>375</v>
      </c>
      <c r="T58" s="615">
        <v>1</v>
      </c>
      <c r="U58" s="616">
        <v>132</v>
      </c>
      <c r="V58" s="615" t="s">
        <v>97</v>
      </c>
      <c r="W58" s="618"/>
      <c r="X58" s="618" t="s">
        <v>88</v>
      </c>
      <c r="Y58" s="619"/>
      <c r="Z58" s="15"/>
    </row>
    <row r="59" spans="2:26" ht="12.75">
      <c r="B59" s="609" t="s">
        <v>192</v>
      </c>
      <c r="C59" s="809" t="s">
        <v>173</v>
      </c>
      <c r="D59" s="809"/>
      <c r="E59" s="809"/>
      <c r="F59" s="809"/>
      <c r="G59" s="610" t="s">
        <v>21</v>
      </c>
      <c r="H59" s="609" t="s">
        <v>69</v>
      </c>
      <c r="I59" s="609" t="s">
        <v>105</v>
      </c>
      <c r="J59" s="609" t="s">
        <v>68</v>
      </c>
      <c r="K59" s="620" t="s">
        <v>150</v>
      </c>
      <c r="L59" s="612">
        <f t="shared" si="4"/>
        <v>262852.45</v>
      </c>
      <c r="M59" s="613">
        <v>1</v>
      </c>
      <c r="N59" s="612">
        <f>Q59+P59+O59</f>
        <v>262852.45</v>
      </c>
      <c r="O59" s="645">
        <v>262852.45</v>
      </c>
      <c r="P59" s="612">
        <v>0</v>
      </c>
      <c r="Q59" s="612">
        <v>0</v>
      </c>
      <c r="R59" s="610" t="s">
        <v>16</v>
      </c>
      <c r="S59" s="646">
        <v>600</v>
      </c>
      <c r="T59" s="615">
        <v>1</v>
      </c>
      <c r="U59" s="616">
        <v>529</v>
      </c>
      <c r="V59" s="615" t="s">
        <v>97</v>
      </c>
      <c r="W59" s="617"/>
      <c r="X59" s="618" t="s">
        <v>88</v>
      </c>
      <c r="Y59" s="619"/>
      <c r="Z59" s="15"/>
    </row>
    <row r="60" spans="2:26" ht="21.75" customHeight="1">
      <c r="B60" s="609" t="s">
        <v>257</v>
      </c>
      <c r="C60" s="809" t="s">
        <v>345</v>
      </c>
      <c r="D60" s="809"/>
      <c r="E60" s="809"/>
      <c r="F60" s="809"/>
      <c r="G60" s="610" t="s">
        <v>21</v>
      </c>
      <c r="H60" s="609" t="s">
        <v>69</v>
      </c>
      <c r="I60" s="609" t="s">
        <v>258</v>
      </c>
      <c r="J60" s="609" t="s">
        <v>68</v>
      </c>
      <c r="K60" s="620" t="s">
        <v>59</v>
      </c>
      <c r="L60" s="612">
        <f>N60</f>
        <v>1101377.34</v>
      </c>
      <c r="M60" s="613">
        <v>1</v>
      </c>
      <c r="N60" s="612">
        <f>Q60+P60+O60</f>
        <v>1101377.34</v>
      </c>
      <c r="O60" s="612">
        <v>1101377.34</v>
      </c>
      <c r="P60" s="612">
        <v>0</v>
      </c>
      <c r="Q60" s="612">
        <v>0</v>
      </c>
      <c r="R60" s="610" t="s">
        <v>16</v>
      </c>
      <c r="S60" s="646">
        <v>1166</v>
      </c>
      <c r="T60" s="615">
        <v>1</v>
      </c>
      <c r="U60" s="616">
        <v>529</v>
      </c>
      <c r="V60" s="615" t="s">
        <v>97</v>
      </c>
      <c r="W60" s="617"/>
      <c r="X60" s="618"/>
      <c r="Y60" s="619" t="s">
        <v>88</v>
      </c>
      <c r="Z60" s="15"/>
    </row>
    <row r="61" spans="2:26" ht="12.75">
      <c r="B61" s="609" t="s">
        <v>259</v>
      </c>
      <c r="C61" s="809" t="s">
        <v>260</v>
      </c>
      <c r="D61" s="809"/>
      <c r="E61" s="809"/>
      <c r="F61" s="809"/>
      <c r="G61" s="610" t="s">
        <v>21</v>
      </c>
      <c r="H61" s="609" t="s">
        <v>69</v>
      </c>
      <c r="I61" s="609" t="s">
        <v>261</v>
      </c>
      <c r="J61" s="609" t="s">
        <v>68</v>
      </c>
      <c r="K61" s="611" t="s">
        <v>50</v>
      </c>
      <c r="L61" s="612">
        <f t="shared" si="4"/>
        <v>643953.34</v>
      </c>
      <c r="M61" s="613">
        <v>1</v>
      </c>
      <c r="N61" s="612">
        <f>Q61+P61+O61</f>
        <v>643953.34</v>
      </c>
      <c r="O61" s="612">
        <v>643953.34</v>
      </c>
      <c r="P61" s="612">
        <v>0</v>
      </c>
      <c r="Q61" s="612">
        <v>0</v>
      </c>
      <c r="R61" s="610" t="s">
        <v>16</v>
      </c>
      <c r="S61" s="614">
        <v>695</v>
      </c>
      <c r="T61" s="615">
        <v>1</v>
      </c>
      <c r="U61" s="616">
        <v>457</v>
      </c>
      <c r="V61" s="615" t="s">
        <v>97</v>
      </c>
      <c r="W61" s="617"/>
      <c r="X61" s="618" t="s">
        <v>88</v>
      </c>
      <c r="Y61" s="619"/>
      <c r="Z61" s="15"/>
    </row>
    <row r="62" spans="2:26" ht="15" customHeight="1">
      <c r="B62" s="647" t="s">
        <v>262</v>
      </c>
      <c r="C62" s="810" t="s">
        <v>161</v>
      </c>
      <c r="D62" s="810"/>
      <c r="E62" s="810"/>
      <c r="F62" s="810"/>
      <c r="G62" s="619" t="s">
        <v>21</v>
      </c>
      <c r="H62" s="647" t="s">
        <v>69</v>
      </c>
      <c r="I62" s="647" t="s">
        <v>105</v>
      </c>
      <c r="J62" s="647" t="s">
        <v>68</v>
      </c>
      <c r="K62" s="648" t="s">
        <v>59</v>
      </c>
      <c r="L62" s="623">
        <f t="shared" si="4"/>
        <v>505978.19</v>
      </c>
      <c r="M62" s="613">
        <v>1</v>
      </c>
      <c r="N62" s="623">
        <f>O62+P62+Q62</f>
        <v>505978.19</v>
      </c>
      <c r="O62" s="623">
        <v>505978.19</v>
      </c>
      <c r="P62" s="623"/>
      <c r="Q62" s="649"/>
      <c r="R62" s="619" t="s">
        <v>16</v>
      </c>
      <c r="S62" s="650">
        <v>750</v>
      </c>
      <c r="T62" s="651">
        <v>1</v>
      </c>
      <c r="U62" s="652">
        <v>1898</v>
      </c>
      <c r="V62" s="651" t="s">
        <v>97</v>
      </c>
      <c r="W62" s="618"/>
      <c r="X62" s="618"/>
      <c r="Y62" s="619" t="s">
        <v>88</v>
      </c>
      <c r="Z62" s="15"/>
    </row>
    <row r="63" spans="2:26" ht="20.25" customHeight="1">
      <c r="B63" s="609" t="s">
        <v>263</v>
      </c>
      <c r="C63" s="809" t="s">
        <v>264</v>
      </c>
      <c r="D63" s="809"/>
      <c r="E63" s="809"/>
      <c r="F63" s="809"/>
      <c r="G63" s="610" t="s">
        <v>21</v>
      </c>
      <c r="H63" s="609" t="s">
        <v>69</v>
      </c>
      <c r="I63" s="609" t="s">
        <v>191</v>
      </c>
      <c r="J63" s="609" t="s">
        <v>68</v>
      </c>
      <c r="K63" s="611" t="s">
        <v>61</v>
      </c>
      <c r="L63" s="612">
        <f t="shared" si="4"/>
        <v>139458.31</v>
      </c>
      <c r="M63" s="613">
        <v>1</v>
      </c>
      <c r="N63" s="612">
        <f>O63+P63+Q63</f>
        <v>139458.31</v>
      </c>
      <c r="O63" s="612">
        <v>139458.31</v>
      </c>
      <c r="P63" s="612">
        <v>0</v>
      </c>
      <c r="Q63" s="612">
        <v>0</v>
      </c>
      <c r="R63" s="610" t="s">
        <v>16</v>
      </c>
      <c r="S63" s="614">
        <v>50</v>
      </c>
      <c r="T63" s="615">
        <v>1</v>
      </c>
      <c r="U63" s="616">
        <v>510</v>
      </c>
      <c r="V63" s="615" t="s">
        <v>97</v>
      </c>
      <c r="W63" s="617"/>
      <c r="X63" s="618" t="s">
        <v>88</v>
      </c>
      <c r="Y63" s="619"/>
      <c r="Z63" s="15"/>
    </row>
    <row r="64" spans="2:26" ht="18.75">
      <c r="B64" s="609" t="s">
        <v>265</v>
      </c>
      <c r="C64" s="809" t="s">
        <v>266</v>
      </c>
      <c r="D64" s="809"/>
      <c r="E64" s="809"/>
      <c r="F64" s="809"/>
      <c r="G64" s="610" t="s">
        <v>21</v>
      </c>
      <c r="H64" s="609" t="s">
        <v>69</v>
      </c>
      <c r="I64" s="609" t="s">
        <v>267</v>
      </c>
      <c r="J64" s="609" t="s">
        <v>68</v>
      </c>
      <c r="K64" s="611" t="s">
        <v>61</v>
      </c>
      <c r="L64" s="612">
        <f t="shared" si="4"/>
        <v>543833.43</v>
      </c>
      <c r="M64" s="613">
        <v>1</v>
      </c>
      <c r="N64" s="612">
        <f>O64+P64+Q64</f>
        <v>543833.43</v>
      </c>
      <c r="O64" s="612">
        <v>543833.43</v>
      </c>
      <c r="P64" s="612">
        <v>0</v>
      </c>
      <c r="Q64" s="612">
        <v>0</v>
      </c>
      <c r="R64" s="610" t="s">
        <v>16</v>
      </c>
      <c r="S64" s="614">
        <v>210</v>
      </c>
      <c r="T64" s="615">
        <v>1</v>
      </c>
      <c r="U64" s="616">
        <v>510</v>
      </c>
      <c r="V64" s="615" t="s">
        <v>97</v>
      </c>
      <c r="W64" s="617"/>
      <c r="X64" s="618"/>
      <c r="Y64" s="619" t="s">
        <v>88</v>
      </c>
      <c r="Z64" s="15"/>
    </row>
    <row r="65" spans="2:26" ht="18.75">
      <c r="B65" s="609" t="s">
        <v>268</v>
      </c>
      <c r="C65" s="809" t="s">
        <v>269</v>
      </c>
      <c r="D65" s="809"/>
      <c r="E65" s="809"/>
      <c r="F65" s="809"/>
      <c r="G65" s="610" t="s">
        <v>21</v>
      </c>
      <c r="H65" s="609" t="s">
        <v>69</v>
      </c>
      <c r="I65" s="609" t="s">
        <v>267</v>
      </c>
      <c r="J65" s="609" t="s">
        <v>68</v>
      </c>
      <c r="K65" s="611" t="s">
        <v>223</v>
      </c>
      <c r="L65" s="612">
        <f t="shared" si="4"/>
        <v>227735.61</v>
      </c>
      <c r="M65" s="613">
        <v>1</v>
      </c>
      <c r="N65" s="612">
        <f>O65+P65+Q65</f>
        <v>227735.61</v>
      </c>
      <c r="O65" s="612">
        <v>227735.61</v>
      </c>
      <c r="P65" s="612">
        <v>0</v>
      </c>
      <c r="Q65" s="612">
        <v>0</v>
      </c>
      <c r="R65" s="610" t="s">
        <v>172</v>
      </c>
      <c r="S65" s="614">
        <v>20000</v>
      </c>
      <c r="T65" s="615">
        <v>1</v>
      </c>
      <c r="U65" s="616">
        <v>160</v>
      </c>
      <c r="V65" s="615" t="s">
        <v>97</v>
      </c>
      <c r="W65" s="618"/>
      <c r="X65" s="618" t="s">
        <v>88</v>
      </c>
      <c r="Y65" s="619"/>
      <c r="Z65" s="15"/>
    </row>
    <row r="66" spans="2:26" ht="12.75">
      <c r="B66" s="609" t="s">
        <v>270</v>
      </c>
      <c r="C66" s="809" t="s">
        <v>318</v>
      </c>
      <c r="D66" s="809"/>
      <c r="E66" s="809"/>
      <c r="F66" s="809"/>
      <c r="G66" s="610" t="s">
        <v>21</v>
      </c>
      <c r="H66" s="609" t="s">
        <v>69</v>
      </c>
      <c r="I66" s="609" t="s">
        <v>105</v>
      </c>
      <c r="J66" s="609" t="s">
        <v>68</v>
      </c>
      <c r="K66" s="620" t="s">
        <v>55</v>
      </c>
      <c r="L66" s="612">
        <f t="shared" si="4"/>
        <v>177494.85</v>
      </c>
      <c r="M66" s="613">
        <v>1</v>
      </c>
      <c r="N66" s="612">
        <f>Q66+P66+O66</f>
        <v>177494.85</v>
      </c>
      <c r="O66" s="612">
        <v>177494.85</v>
      </c>
      <c r="P66" s="612">
        <v>0</v>
      </c>
      <c r="Q66" s="612">
        <v>0</v>
      </c>
      <c r="R66" s="610" t="s">
        <v>16</v>
      </c>
      <c r="S66" s="614">
        <v>1000</v>
      </c>
      <c r="T66" s="615">
        <v>1</v>
      </c>
      <c r="U66" s="616">
        <v>589</v>
      </c>
      <c r="V66" s="615" t="s">
        <v>97</v>
      </c>
      <c r="W66" s="617"/>
      <c r="X66" s="618" t="s">
        <v>88</v>
      </c>
      <c r="Y66" s="619"/>
      <c r="Z66" s="15"/>
    </row>
    <row r="67" spans="2:26" ht="12.75">
      <c r="B67" s="609" t="s">
        <v>271</v>
      </c>
      <c r="C67" s="809" t="s">
        <v>272</v>
      </c>
      <c r="D67" s="809"/>
      <c r="E67" s="809"/>
      <c r="F67" s="809"/>
      <c r="G67" s="610" t="s">
        <v>21</v>
      </c>
      <c r="H67" s="609" t="s">
        <v>69</v>
      </c>
      <c r="I67" s="609" t="s">
        <v>105</v>
      </c>
      <c r="J67" s="609" t="s">
        <v>68</v>
      </c>
      <c r="K67" s="620" t="s">
        <v>205</v>
      </c>
      <c r="L67" s="612">
        <f t="shared" si="4"/>
        <v>744673.04</v>
      </c>
      <c r="M67" s="613">
        <v>1</v>
      </c>
      <c r="N67" s="612">
        <f>Q67+P67+O67</f>
        <v>744673.04</v>
      </c>
      <c r="O67" s="612">
        <v>744673.04</v>
      </c>
      <c r="P67" s="612">
        <v>0</v>
      </c>
      <c r="Q67" s="612">
        <v>0</v>
      </c>
      <c r="R67" s="610" t="s">
        <v>16</v>
      </c>
      <c r="S67" s="614">
        <v>1000</v>
      </c>
      <c r="T67" s="615">
        <v>1</v>
      </c>
      <c r="U67" s="616">
        <v>230</v>
      </c>
      <c r="V67" s="615" t="s">
        <v>97</v>
      </c>
      <c r="W67" s="617"/>
      <c r="X67" s="618"/>
      <c r="Y67" s="619" t="s">
        <v>88</v>
      </c>
      <c r="Z67" s="15"/>
    </row>
    <row r="68" spans="2:26" ht="18.75">
      <c r="B68" s="609" t="s">
        <v>273</v>
      </c>
      <c r="C68" s="809" t="s">
        <v>319</v>
      </c>
      <c r="D68" s="809"/>
      <c r="E68" s="809"/>
      <c r="F68" s="809"/>
      <c r="G68" s="610" t="s">
        <v>21</v>
      </c>
      <c r="H68" s="609" t="s">
        <v>69</v>
      </c>
      <c r="I68" s="609" t="s">
        <v>105</v>
      </c>
      <c r="J68" s="609" t="s">
        <v>68</v>
      </c>
      <c r="K68" s="611" t="s">
        <v>344</v>
      </c>
      <c r="L68" s="612">
        <f t="shared" si="4"/>
        <v>1383488.19</v>
      </c>
      <c r="M68" s="613">
        <v>1</v>
      </c>
      <c r="N68" s="612">
        <f>Q68+P68+O68</f>
        <v>1383488.19</v>
      </c>
      <c r="O68" s="612">
        <v>1383488.19</v>
      </c>
      <c r="P68" s="612">
        <v>0</v>
      </c>
      <c r="Q68" s="612">
        <v>0</v>
      </c>
      <c r="R68" s="610" t="s">
        <v>16</v>
      </c>
      <c r="S68" s="614">
        <v>1000</v>
      </c>
      <c r="T68" s="615">
        <v>1</v>
      </c>
      <c r="U68" s="616">
        <v>2500</v>
      </c>
      <c r="V68" s="615" t="s">
        <v>97</v>
      </c>
      <c r="W68" s="617"/>
      <c r="X68" s="618"/>
      <c r="Y68" s="619" t="s">
        <v>88</v>
      </c>
      <c r="Z68" s="15"/>
    </row>
    <row r="69" spans="2:26" ht="12.75">
      <c r="B69" s="609" t="s">
        <v>309</v>
      </c>
      <c r="C69" s="809" t="s">
        <v>320</v>
      </c>
      <c r="D69" s="809"/>
      <c r="E69" s="809"/>
      <c r="F69" s="809"/>
      <c r="G69" s="610" t="s">
        <v>21</v>
      </c>
      <c r="H69" s="609" t="s">
        <v>69</v>
      </c>
      <c r="I69" s="609" t="s">
        <v>105</v>
      </c>
      <c r="J69" s="609" t="s">
        <v>68</v>
      </c>
      <c r="K69" s="611" t="s">
        <v>312</v>
      </c>
      <c r="L69" s="612">
        <f t="shared" si="4"/>
        <v>91519.32</v>
      </c>
      <c r="M69" s="613">
        <v>1</v>
      </c>
      <c r="N69" s="612">
        <f>Q69+P69+O69</f>
        <v>91519.32</v>
      </c>
      <c r="O69" s="612">
        <v>91519.32</v>
      </c>
      <c r="P69" s="612">
        <v>0</v>
      </c>
      <c r="Q69" s="612">
        <v>0</v>
      </c>
      <c r="R69" s="610" t="s">
        <v>16</v>
      </c>
      <c r="S69" s="614">
        <v>200</v>
      </c>
      <c r="T69" s="615">
        <v>1</v>
      </c>
      <c r="U69" s="616">
        <v>156</v>
      </c>
      <c r="V69" s="615" t="s">
        <v>97</v>
      </c>
      <c r="W69" s="617"/>
      <c r="X69" s="618" t="s">
        <v>88</v>
      </c>
      <c r="Y69" s="619"/>
      <c r="Z69" s="15"/>
    </row>
    <row r="70" spans="2:26" ht="12.75">
      <c r="B70" s="609" t="s">
        <v>310</v>
      </c>
      <c r="C70" s="809" t="s">
        <v>173</v>
      </c>
      <c r="D70" s="809"/>
      <c r="E70" s="809"/>
      <c r="F70" s="809"/>
      <c r="G70" s="610" t="s">
        <v>21</v>
      </c>
      <c r="H70" s="609" t="s">
        <v>69</v>
      </c>
      <c r="I70" s="609" t="s">
        <v>105</v>
      </c>
      <c r="J70" s="609" t="s">
        <v>68</v>
      </c>
      <c r="K70" s="611" t="s">
        <v>311</v>
      </c>
      <c r="L70" s="612">
        <f t="shared" si="4"/>
        <v>745986.46</v>
      </c>
      <c r="M70" s="613">
        <v>1</v>
      </c>
      <c r="N70" s="612">
        <f>Q70+P70+O70</f>
        <v>745986.46</v>
      </c>
      <c r="O70" s="612">
        <v>745986.46</v>
      </c>
      <c r="P70" s="612">
        <v>0</v>
      </c>
      <c r="Q70" s="612">
        <v>0</v>
      </c>
      <c r="R70" s="610" t="s">
        <v>16</v>
      </c>
      <c r="S70" s="614">
        <v>200</v>
      </c>
      <c r="T70" s="615">
        <v>1</v>
      </c>
      <c r="U70" s="616">
        <v>365</v>
      </c>
      <c r="V70" s="615" t="s">
        <v>97</v>
      </c>
      <c r="W70" s="617"/>
      <c r="X70" s="618"/>
      <c r="Y70" s="619" t="s">
        <v>88</v>
      </c>
      <c r="Z70" s="15"/>
    </row>
    <row r="71" spans="2:26" ht="12.75">
      <c r="B71" s="609" t="s">
        <v>306</v>
      </c>
      <c r="C71" s="809" t="s">
        <v>173</v>
      </c>
      <c r="D71" s="809"/>
      <c r="E71" s="809"/>
      <c r="F71" s="809"/>
      <c r="G71" s="610" t="s">
        <v>21</v>
      </c>
      <c r="H71" s="609" t="s">
        <v>69</v>
      </c>
      <c r="I71" s="609" t="s">
        <v>105</v>
      </c>
      <c r="J71" s="609" t="s">
        <v>68</v>
      </c>
      <c r="K71" s="611" t="s">
        <v>317</v>
      </c>
      <c r="L71" s="612">
        <f t="shared" si="4"/>
        <v>242991.03</v>
      </c>
      <c r="M71" s="613">
        <v>1</v>
      </c>
      <c r="N71" s="612">
        <f>Q71+P71+O71</f>
        <v>242991.03</v>
      </c>
      <c r="O71" s="612">
        <v>242991.03</v>
      </c>
      <c r="P71" s="612">
        <v>0</v>
      </c>
      <c r="Q71" s="612">
        <v>0</v>
      </c>
      <c r="R71" s="610" t="s">
        <v>16</v>
      </c>
      <c r="S71" s="614">
        <v>200</v>
      </c>
      <c r="T71" s="615">
        <v>1</v>
      </c>
      <c r="U71" s="616">
        <v>465</v>
      </c>
      <c r="V71" s="615" t="s">
        <v>97</v>
      </c>
      <c r="W71" s="617"/>
      <c r="X71" s="618" t="s">
        <v>88</v>
      </c>
      <c r="Y71" s="619"/>
      <c r="Z71" s="15"/>
    </row>
    <row r="72" spans="2:26" ht="12.75">
      <c r="B72" s="609" t="s">
        <v>315</v>
      </c>
      <c r="C72" s="809" t="s">
        <v>173</v>
      </c>
      <c r="D72" s="809"/>
      <c r="E72" s="809"/>
      <c r="F72" s="809"/>
      <c r="G72" s="610" t="s">
        <v>21</v>
      </c>
      <c r="H72" s="609" t="s">
        <v>69</v>
      </c>
      <c r="I72" s="609" t="s">
        <v>105</v>
      </c>
      <c r="J72" s="609" t="s">
        <v>68</v>
      </c>
      <c r="K72" s="611" t="s">
        <v>154</v>
      </c>
      <c r="L72" s="612">
        <f t="shared" si="4"/>
        <v>141137.2</v>
      </c>
      <c r="M72" s="613">
        <v>1</v>
      </c>
      <c r="N72" s="612">
        <f>Q72+P72+O72</f>
        <v>141137.2</v>
      </c>
      <c r="O72" s="612">
        <v>141137.2</v>
      </c>
      <c r="P72" s="612">
        <v>0</v>
      </c>
      <c r="Q72" s="612">
        <v>0</v>
      </c>
      <c r="R72" s="610" t="s">
        <v>16</v>
      </c>
      <c r="S72" s="614">
        <v>300</v>
      </c>
      <c r="T72" s="615">
        <v>1</v>
      </c>
      <c r="U72" s="616">
        <v>630</v>
      </c>
      <c r="V72" s="615" t="s">
        <v>97</v>
      </c>
      <c r="W72" s="617"/>
      <c r="X72" s="618" t="s">
        <v>88</v>
      </c>
      <c r="Y72" s="619"/>
      <c r="Z72" s="15"/>
    </row>
    <row r="73" spans="2:26" ht="14.25" customHeight="1">
      <c r="B73" s="609" t="s">
        <v>316</v>
      </c>
      <c r="C73" s="809" t="s">
        <v>206</v>
      </c>
      <c r="D73" s="809"/>
      <c r="E73" s="809"/>
      <c r="F73" s="809"/>
      <c r="G73" s="610" t="s">
        <v>21</v>
      </c>
      <c r="H73" s="609" t="s">
        <v>69</v>
      </c>
      <c r="I73" s="609" t="s">
        <v>204</v>
      </c>
      <c r="J73" s="609" t="s">
        <v>68</v>
      </c>
      <c r="K73" s="611" t="s">
        <v>160</v>
      </c>
      <c r="L73" s="612">
        <f t="shared" si="4"/>
        <v>78119.16</v>
      </c>
      <c r="M73" s="613">
        <v>1</v>
      </c>
      <c r="N73" s="612">
        <f>Q73+P73+O73</f>
        <v>78119.16</v>
      </c>
      <c r="O73" s="612">
        <v>78119.16</v>
      </c>
      <c r="P73" s="612">
        <v>0</v>
      </c>
      <c r="Q73" s="612">
        <v>0</v>
      </c>
      <c r="R73" s="610" t="s">
        <v>274</v>
      </c>
      <c r="S73" s="614">
        <v>1</v>
      </c>
      <c r="T73" s="615">
        <v>1</v>
      </c>
      <c r="U73" s="616">
        <v>2500</v>
      </c>
      <c r="V73" s="615" t="s">
        <v>97</v>
      </c>
      <c r="W73" s="617"/>
      <c r="X73" s="618"/>
      <c r="Y73" s="619" t="s">
        <v>88</v>
      </c>
      <c r="Z73" s="15"/>
    </row>
    <row r="74" spans="2:26" ht="20.25" customHeight="1">
      <c r="B74" s="609" t="s">
        <v>343</v>
      </c>
      <c r="C74" s="809" t="s">
        <v>356</v>
      </c>
      <c r="D74" s="809"/>
      <c r="E74" s="809"/>
      <c r="F74" s="809"/>
      <c r="G74" s="610" t="s">
        <v>21</v>
      </c>
      <c r="H74" s="609" t="s">
        <v>69</v>
      </c>
      <c r="I74" s="609" t="s">
        <v>105</v>
      </c>
      <c r="J74" s="609" t="s">
        <v>68</v>
      </c>
      <c r="K74" s="611" t="s">
        <v>340</v>
      </c>
      <c r="L74" s="612">
        <f t="shared" si="4"/>
        <v>240506</v>
      </c>
      <c r="M74" s="613">
        <v>1</v>
      </c>
      <c r="N74" s="612">
        <f>Q74+P74+O74</f>
        <v>240506</v>
      </c>
      <c r="O74" s="612">
        <v>83298</v>
      </c>
      <c r="P74" s="612">
        <v>78604</v>
      </c>
      <c r="Q74" s="612">
        <v>78604</v>
      </c>
      <c r="R74" s="610" t="s">
        <v>16</v>
      </c>
      <c r="S74" s="614">
        <v>756</v>
      </c>
      <c r="T74" s="615">
        <v>1</v>
      </c>
      <c r="U74" s="616">
        <v>192</v>
      </c>
      <c r="V74" s="615" t="s">
        <v>97</v>
      </c>
      <c r="W74" s="617"/>
      <c r="X74" s="618" t="s">
        <v>88</v>
      </c>
      <c r="Y74" s="619"/>
      <c r="Z74" s="15"/>
    </row>
    <row r="75" spans="2:26" ht="20.25" customHeight="1">
      <c r="B75" s="609" t="s">
        <v>342</v>
      </c>
      <c r="C75" s="809" t="s">
        <v>357</v>
      </c>
      <c r="D75" s="809"/>
      <c r="E75" s="809"/>
      <c r="F75" s="809"/>
      <c r="G75" s="610" t="s">
        <v>21</v>
      </c>
      <c r="H75" s="609" t="s">
        <v>69</v>
      </c>
      <c r="I75" s="609" t="s">
        <v>105</v>
      </c>
      <c r="J75" s="609" t="s">
        <v>68</v>
      </c>
      <c r="K75" s="611" t="s">
        <v>341</v>
      </c>
      <c r="L75" s="612">
        <f t="shared" si="4"/>
        <v>351470.2</v>
      </c>
      <c r="M75" s="613">
        <v>1</v>
      </c>
      <c r="N75" s="612">
        <f>Q75+P75+O75</f>
        <v>351470.2</v>
      </c>
      <c r="O75" s="612">
        <v>115282.2</v>
      </c>
      <c r="P75" s="612">
        <v>118094</v>
      </c>
      <c r="Q75" s="612">
        <v>118094</v>
      </c>
      <c r="R75" s="610" t="s">
        <v>16</v>
      </c>
      <c r="S75" s="614">
        <v>1100</v>
      </c>
      <c r="T75" s="615">
        <v>1</v>
      </c>
      <c r="U75" s="616">
        <v>225</v>
      </c>
      <c r="V75" s="615" t="s">
        <v>97</v>
      </c>
      <c r="W75" s="617"/>
      <c r="X75" s="618" t="s">
        <v>88</v>
      </c>
      <c r="Y75" s="619"/>
      <c r="Z75" s="15"/>
    </row>
    <row r="76" spans="2:26" ht="12.75">
      <c r="B76" s="609" t="s">
        <v>375</v>
      </c>
      <c r="C76" s="809" t="s">
        <v>376</v>
      </c>
      <c r="D76" s="809"/>
      <c r="E76" s="809"/>
      <c r="F76" s="809"/>
      <c r="G76" s="610" t="s">
        <v>21</v>
      </c>
      <c r="H76" s="609" t="s">
        <v>69</v>
      </c>
      <c r="I76" s="609" t="s">
        <v>374</v>
      </c>
      <c r="J76" s="609" t="s">
        <v>68</v>
      </c>
      <c r="K76" s="620" t="s">
        <v>17</v>
      </c>
      <c r="L76" s="612">
        <f t="shared" si="4"/>
        <v>600000</v>
      </c>
      <c r="M76" s="613">
        <v>1</v>
      </c>
      <c r="N76" s="612">
        <f>O76+P76+Q76</f>
        <v>600000</v>
      </c>
      <c r="O76" s="624">
        <v>600000</v>
      </c>
      <c r="P76" s="612">
        <v>0</v>
      </c>
      <c r="Q76" s="612">
        <v>0</v>
      </c>
      <c r="R76" s="610" t="s">
        <v>172</v>
      </c>
      <c r="S76" s="614">
        <v>20000</v>
      </c>
      <c r="T76" s="615">
        <v>1</v>
      </c>
      <c r="U76" s="616">
        <v>5000</v>
      </c>
      <c r="V76" s="615" t="s">
        <v>97</v>
      </c>
      <c r="W76" s="618"/>
      <c r="X76" s="618"/>
      <c r="Y76" s="619" t="s">
        <v>88</v>
      </c>
      <c r="Z76" s="15"/>
    </row>
    <row r="77" spans="2:26" ht="21" customHeight="1">
      <c r="B77" s="609" t="s">
        <v>398</v>
      </c>
      <c r="C77" s="809" t="s">
        <v>385</v>
      </c>
      <c r="D77" s="809"/>
      <c r="E77" s="809"/>
      <c r="F77" s="809"/>
      <c r="G77" s="610" t="s">
        <v>21</v>
      </c>
      <c r="H77" s="609" t="s">
        <v>69</v>
      </c>
      <c r="I77" s="609" t="s">
        <v>374</v>
      </c>
      <c r="J77" s="609" t="s">
        <v>68</v>
      </c>
      <c r="K77" s="620" t="s">
        <v>141</v>
      </c>
      <c r="L77" s="612">
        <f t="shared" si="4"/>
        <v>176174.43</v>
      </c>
      <c r="M77" s="613">
        <v>1</v>
      </c>
      <c r="N77" s="612">
        <f>O77+P77+Q77</f>
        <v>176174.43</v>
      </c>
      <c r="O77" s="612">
        <v>176174.43</v>
      </c>
      <c r="P77" s="612"/>
      <c r="Q77" s="612"/>
      <c r="R77" s="610" t="s">
        <v>172</v>
      </c>
      <c r="S77" s="614">
        <v>450</v>
      </c>
      <c r="T77" s="615">
        <v>1</v>
      </c>
      <c r="U77" s="616">
        <v>474</v>
      </c>
      <c r="V77" s="615" t="s">
        <v>97</v>
      </c>
      <c r="W77" s="618"/>
      <c r="X77" s="618" t="s">
        <v>88</v>
      </c>
      <c r="Y77" s="619"/>
      <c r="Z77" s="15"/>
    </row>
    <row r="78" spans="2:26" ht="21.75" customHeight="1">
      <c r="B78" s="609" t="s">
        <v>399</v>
      </c>
      <c r="C78" s="809" t="s">
        <v>386</v>
      </c>
      <c r="D78" s="809"/>
      <c r="E78" s="809"/>
      <c r="F78" s="809"/>
      <c r="G78" s="610" t="s">
        <v>21</v>
      </c>
      <c r="H78" s="609" t="s">
        <v>69</v>
      </c>
      <c r="I78" s="609" t="s">
        <v>258</v>
      </c>
      <c r="J78" s="609" t="s">
        <v>68</v>
      </c>
      <c r="K78" s="620" t="s">
        <v>384</v>
      </c>
      <c r="L78" s="612">
        <f t="shared" si="4"/>
        <v>254490.4</v>
      </c>
      <c r="M78" s="613">
        <v>1</v>
      </c>
      <c r="N78" s="612">
        <f>O78+P78+Q78</f>
        <v>254490.4</v>
      </c>
      <c r="O78" s="624">
        <v>254490.4</v>
      </c>
      <c r="P78" s="612"/>
      <c r="Q78" s="612"/>
      <c r="R78" s="610" t="s">
        <v>16</v>
      </c>
      <c r="S78" s="614">
        <v>1166</v>
      </c>
      <c r="T78" s="615"/>
      <c r="U78" s="616">
        <v>528</v>
      </c>
      <c r="V78" s="615" t="s">
        <v>97</v>
      </c>
      <c r="W78" s="618"/>
      <c r="X78" s="618"/>
      <c r="Y78" s="619" t="s">
        <v>88</v>
      </c>
      <c r="Z78" s="15"/>
    </row>
    <row r="79" spans="2:26" ht="13.5" thickBot="1">
      <c r="B79" s="653" t="s">
        <v>400</v>
      </c>
      <c r="C79" s="808" t="s">
        <v>391</v>
      </c>
      <c r="D79" s="808"/>
      <c r="E79" s="808"/>
      <c r="F79" s="808"/>
      <c r="G79" s="654" t="s">
        <v>21</v>
      </c>
      <c r="H79" s="653" t="s">
        <v>69</v>
      </c>
      <c r="I79" s="653" t="s">
        <v>374</v>
      </c>
      <c r="J79" s="653" t="s">
        <v>68</v>
      </c>
      <c r="K79" s="655" t="s">
        <v>17</v>
      </c>
      <c r="L79" s="656">
        <f t="shared" si="4"/>
        <v>51275.63</v>
      </c>
      <c r="M79" s="657">
        <v>1</v>
      </c>
      <c r="N79" s="656">
        <f>O79+P79+Q79</f>
        <v>51275.63</v>
      </c>
      <c r="O79" s="658">
        <v>51275.63</v>
      </c>
      <c r="P79" s="656"/>
      <c r="Q79" s="656"/>
      <c r="R79" s="654" t="s">
        <v>172</v>
      </c>
      <c r="S79" s="659">
        <v>20000</v>
      </c>
      <c r="T79" s="660"/>
      <c r="U79" s="661">
        <v>5000</v>
      </c>
      <c r="V79" s="660" t="s">
        <v>97</v>
      </c>
      <c r="W79" s="662"/>
      <c r="X79" s="662"/>
      <c r="Y79" s="663" t="s">
        <v>88</v>
      </c>
      <c r="Z79" s="15"/>
    </row>
    <row r="80" spans="2:26" ht="13.5" thickBot="1">
      <c r="B80" s="1"/>
      <c r="C80" s="1"/>
      <c r="D80" s="1"/>
      <c r="E80" s="1"/>
      <c r="F80" s="1"/>
      <c r="G80" s="1"/>
      <c r="H80" s="1"/>
      <c r="I80" s="1"/>
      <c r="J80" s="1"/>
      <c r="K80" s="49" t="s">
        <v>12</v>
      </c>
      <c r="L80" s="46">
        <f>SUM(L53:L79)</f>
        <v>9544842.330000002</v>
      </c>
      <c r="M80" s="19"/>
      <c r="N80" s="46">
        <f>SUM(N53:N79)</f>
        <v>9544842.330000002</v>
      </c>
      <c r="O80" s="46">
        <f>SUM(O53:O79)</f>
        <v>9151446.330000002</v>
      </c>
      <c r="P80" s="46">
        <f>SUM(P53:P79)</f>
        <v>196698</v>
      </c>
      <c r="Q80" s="46">
        <f>SUM(Q53:Q79)</f>
        <v>196698</v>
      </c>
      <c r="R80" s="732"/>
      <c r="S80" s="1"/>
      <c r="T80" s="1"/>
      <c r="U80" s="1"/>
      <c r="V80" s="1"/>
      <c r="W80" s="1"/>
      <c r="X80" s="37"/>
      <c r="Y80" s="37"/>
      <c r="Z80" s="1"/>
    </row>
    <row r="81" spans="2:25" ht="12.75">
      <c r="B81" s="227"/>
      <c r="C81" s="228" t="s">
        <v>42</v>
      </c>
      <c r="D81" s="229"/>
      <c r="E81" s="229"/>
      <c r="F81" s="230"/>
      <c r="G81" s="231"/>
      <c r="H81" s="231"/>
      <c r="I81" s="232"/>
      <c r="J81" s="232"/>
      <c r="K81" s="233"/>
      <c r="L81" s="234"/>
      <c r="M81" s="235"/>
      <c r="N81" s="234"/>
      <c r="O81" s="234"/>
      <c r="P81" s="236"/>
      <c r="Q81" s="236"/>
      <c r="R81" s="731"/>
      <c r="S81" s="237"/>
      <c r="T81" s="238"/>
      <c r="U81" s="231"/>
      <c r="V81" s="238"/>
      <c r="W81" s="163"/>
      <c r="X81" s="163"/>
      <c r="Y81" s="164"/>
    </row>
    <row r="82" spans="2:25" ht="12.75" customHeight="1">
      <c r="B82" s="239" t="s">
        <v>174</v>
      </c>
      <c r="C82" s="813" t="s">
        <v>213</v>
      </c>
      <c r="D82" s="814"/>
      <c r="E82" s="814"/>
      <c r="F82" s="815"/>
      <c r="G82" s="323" t="s">
        <v>21</v>
      </c>
      <c r="H82" s="239" t="s">
        <v>70</v>
      </c>
      <c r="I82" s="239" t="s">
        <v>106</v>
      </c>
      <c r="J82" s="240" t="s">
        <v>68</v>
      </c>
      <c r="K82" s="241" t="s">
        <v>149</v>
      </c>
      <c r="L82" s="242">
        <f>N82</f>
        <v>675328.38</v>
      </c>
      <c r="M82" s="165">
        <v>1</v>
      </c>
      <c r="N82" s="243">
        <f>Q82+P82+O82</f>
        <v>675328.38</v>
      </c>
      <c r="O82" s="243">
        <v>675328.38</v>
      </c>
      <c r="P82" s="243">
        <v>0</v>
      </c>
      <c r="Q82" s="243">
        <v>0</v>
      </c>
      <c r="R82" s="323" t="s">
        <v>147</v>
      </c>
      <c r="S82" s="324">
        <v>1500</v>
      </c>
      <c r="T82" s="166">
        <v>1</v>
      </c>
      <c r="U82" s="323">
        <v>197</v>
      </c>
      <c r="V82" s="166" t="s">
        <v>97</v>
      </c>
      <c r="W82" s="325"/>
      <c r="X82" s="325"/>
      <c r="Y82" s="325" t="s">
        <v>88</v>
      </c>
    </row>
    <row r="83" spans="2:25" ht="12.75" customHeight="1">
      <c r="B83" s="239" t="s">
        <v>175</v>
      </c>
      <c r="C83" s="813" t="s">
        <v>214</v>
      </c>
      <c r="D83" s="814"/>
      <c r="E83" s="814"/>
      <c r="F83" s="815"/>
      <c r="G83" s="323" t="s">
        <v>21</v>
      </c>
      <c r="H83" s="239" t="s">
        <v>70</v>
      </c>
      <c r="I83" s="239" t="s">
        <v>106</v>
      </c>
      <c r="J83" s="240" t="s">
        <v>68</v>
      </c>
      <c r="K83" s="241" t="s">
        <v>60</v>
      </c>
      <c r="L83" s="242">
        <f aca="true" t="shared" si="5" ref="L83:L98">N83</f>
        <v>595574.95</v>
      </c>
      <c r="M83" s="165">
        <v>1</v>
      </c>
      <c r="N83" s="243">
        <f>Q83+P83+O83</f>
        <v>595574.95</v>
      </c>
      <c r="O83" s="243">
        <v>595574.95</v>
      </c>
      <c r="P83" s="243">
        <v>0</v>
      </c>
      <c r="Q83" s="243">
        <v>0</v>
      </c>
      <c r="R83" s="323" t="s">
        <v>147</v>
      </c>
      <c r="S83" s="324">
        <v>2000</v>
      </c>
      <c r="T83" s="166">
        <v>1</v>
      </c>
      <c r="U83" s="323">
        <v>289</v>
      </c>
      <c r="V83" s="166" t="s">
        <v>97</v>
      </c>
      <c r="W83" s="325"/>
      <c r="X83" s="325"/>
      <c r="Y83" s="325" t="s">
        <v>88</v>
      </c>
    </row>
    <row r="84" spans="2:25" ht="12.75" customHeight="1">
      <c r="B84" s="239" t="s">
        <v>177</v>
      </c>
      <c r="C84" s="813" t="s">
        <v>163</v>
      </c>
      <c r="D84" s="814"/>
      <c r="E84" s="814"/>
      <c r="F84" s="815"/>
      <c r="G84" s="323" t="s">
        <v>21</v>
      </c>
      <c r="H84" s="239" t="s">
        <v>70</v>
      </c>
      <c r="I84" s="239" t="s">
        <v>106</v>
      </c>
      <c r="J84" s="240" t="s">
        <v>68</v>
      </c>
      <c r="K84" s="241" t="s">
        <v>17</v>
      </c>
      <c r="L84" s="242">
        <f t="shared" si="5"/>
        <v>141560.84</v>
      </c>
      <c r="M84" s="165">
        <v>1</v>
      </c>
      <c r="N84" s="243">
        <f>O84+P84+Q84</f>
        <v>141560.84</v>
      </c>
      <c r="O84" s="243">
        <v>141560.84</v>
      </c>
      <c r="P84" s="243">
        <v>0</v>
      </c>
      <c r="Q84" s="243">
        <v>0</v>
      </c>
      <c r="R84" s="323" t="s">
        <v>147</v>
      </c>
      <c r="S84" s="326">
        <v>300</v>
      </c>
      <c r="T84" s="166">
        <v>1</v>
      </c>
      <c r="U84" s="323">
        <v>185</v>
      </c>
      <c r="V84" s="166" t="s">
        <v>97</v>
      </c>
      <c r="W84" s="325"/>
      <c r="X84" s="325"/>
      <c r="Y84" s="325" t="s">
        <v>88</v>
      </c>
    </row>
    <row r="85" spans="2:25" ht="18" customHeight="1">
      <c r="B85" s="272" t="s">
        <v>276</v>
      </c>
      <c r="C85" s="819" t="s">
        <v>215</v>
      </c>
      <c r="D85" s="820"/>
      <c r="E85" s="820"/>
      <c r="F85" s="821"/>
      <c r="G85" s="273" t="s">
        <v>21</v>
      </c>
      <c r="H85" s="272" t="s">
        <v>70</v>
      </c>
      <c r="I85" s="272" t="s">
        <v>107</v>
      </c>
      <c r="J85" s="274" t="s">
        <v>68</v>
      </c>
      <c r="K85" s="275" t="s">
        <v>152</v>
      </c>
      <c r="L85" s="276">
        <f t="shared" si="5"/>
        <v>458493.46</v>
      </c>
      <c r="M85" s="165">
        <v>1</v>
      </c>
      <c r="N85" s="277">
        <f>Q85+P85+O85</f>
        <v>458493.46</v>
      </c>
      <c r="O85" s="243">
        <v>458493.46</v>
      </c>
      <c r="P85" s="277">
        <v>0</v>
      </c>
      <c r="Q85" s="277">
        <v>0</v>
      </c>
      <c r="R85" s="273" t="s">
        <v>147</v>
      </c>
      <c r="S85" s="327">
        <v>600</v>
      </c>
      <c r="T85" s="278">
        <v>1</v>
      </c>
      <c r="U85" s="273">
        <v>250</v>
      </c>
      <c r="V85" s="278" t="s">
        <v>97</v>
      </c>
      <c r="W85" s="328"/>
      <c r="X85" s="328"/>
      <c r="Y85" s="329" t="s">
        <v>88</v>
      </c>
    </row>
    <row r="86" spans="2:25" ht="20.25" customHeight="1">
      <c r="B86" s="239" t="s">
        <v>193</v>
      </c>
      <c r="C86" s="813" t="s">
        <v>134</v>
      </c>
      <c r="D86" s="814"/>
      <c r="E86" s="814"/>
      <c r="F86" s="815"/>
      <c r="G86" s="323" t="s">
        <v>21</v>
      </c>
      <c r="H86" s="239" t="s">
        <v>70</v>
      </c>
      <c r="I86" s="239" t="s">
        <v>107</v>
      </c>
      <c r="J86" s="240" t="s">
        <v>68</v>
      </c>
      <c r="K86" s="330" t="s">
        <v>222</v>
      </c>
      <c r="L86" s="242">
        <f t="shared" si="5"/>
        <v>266063.46</v>
      </c>
      <c r="M86" s="165">
        <v>1</v>
      </c>
      <c r="N86" s="243">
        <f>Q86+P86+O86</f>
        <v>266063.46</v>
      </c>
      <c r="O86" s="243">
        <v>266063.46</v>
      </c>
      <c r="P86" s="243">
        <v>0</v>
      </c>
      <c r="Q86" s="243">
        <v>0</v>
      </c>
      <c r="R86" s="323" t="s">
        <v>147</v>
      </c>
      <c r="S86" s="326">
        <v>200</v>
      </c>
      <c r="T86" s="166">
        <v>1</v>
      </c>
      <c r="U86" s="323">
        <v>50</v>
      </c>
      <c r="V86" s="166" t="s">
        <v>97</v>
      </c>
      <c r="W86" s="325"/>
      <c r="X86" s="325"/>
      <c r="Y86" s="325" t="s">
        <v>88</v>
      </c>
    </row>
    <row r="87" spans="2:25" ht="20.25" customHeight="1">
      <c r="B87" s="239" t="s">
        <v>194</v>
      </c>
      <c r="C87" s="813" t="s">
        <v>215</v>
      </c>
      <c r="D87" s="814"/>
      <c r="E87" s="814"/>
      <c r="F87" s="815"/>
      <c r="G87" s="323" t="s">
        <v>21</v>
      </c>
      <c r="H87" s="239" t="s">
        <v>70</v>
      </c>
      <c r="I87" s="239" t="s">
        <v>107</v>
      </c>
      <c r="J87" s="240" t="s">
        <v>68</v>
      </c>
      <c r="K87" s="330" t="s">
        <v>142</v>
      </c>
      <c r="L87" s="242">
        <f t="shared" si="5"/>
        <v>372937.89</v>
      </c>
      <c r="M87" s="165">
        <v>1</v>
      </c>
      <c r="N87" s="243">
        <f>Q87+P87+O87</f>
        <v>372937.89</v>
      </c>
      <c r="O87" s="243">
        <v>372937.89</v>
      </c>
      <c r="P87" s="243">
        <v>0</v>
      </c>
      <c r="Q87" s="243">
        <v>0</v>
      </c>
      <c r="R87" s="323" t="s">
        <v>147</v>
      </c>
      <c r="S87" s="324">
        <v>600</v>
      </c>
      <c r="T87" s="166">
        <v>1</v>
      </c>
      <c r="U87" s="323">
        <v>123</v>
      </c>
      <c r="V87" s="166" t="s">
        <v>97</v>
      </c>
      <c r="W87" s="325"/>
      <c r="X87" s="325"/>
      <c r="Y87" s="325" t="s">
        <v>88</v>
      </c>
    </row>
    <row r="88" spans="2:25" ht="19.5" customHeight="1">
      <c r="B88" s="272" t="s">
        <v>277</v>
      </c>
      <c r="C88" s="819" t="s">
        <v>215</v>
      </c>
      <c r="D88" s="820"/>
      <c r="E88" s="820"/>
      <c r="F88" s="821"/>
      <c r="G88" s="273" t="s">
        <v>21</v>
      </c>
      <c r="H88" s="272" t="s">
        <v>70</v>
      </c>
      <c r="I88" s="272" t="s">
        <v>107</v>
      </c>
      <c r="J88" s="274" t="s">
        <v>68</v>
      </c>
      <c r="K88" s="275" t="s">
        <v>238</v>
      </c>
      <c r="L88" s="276">
        <f t="shared" si="5"/>
        <v>149999.99</v>
      </c>
      <c r="M88" s="385">
        <v>1</v>
      </c>
      <c r="N88" s="277">
        <f>O88+P88+Q88</f>
        <v>149999.99</v>
      </c>
      <c r="O88" s="243">
        <v>149999.99</v>
      </c>
      <c r="P88" s="277">
        <v>0</v>
      </c>
      <c r="Q88" s="277">
        <v>0</v>
      </c>
      <c r="R88" s="273" t="s">
        <v>147</v>
      </c>
      <c r="S88" s="327">
        <v>500</v>
      </c>
      <c r="T88" s="278">
        <v>1</v>
      </c>
      <c r="U88" s="273">
        <v>45</v>
      </c>
      <c r="V88" s="278" t="s">
        <v>97</v>
      </c>
      <c r="W88" s="329"/>
      <c r="X88" s="329"/>
      <c r="Y88" s="329" t="s">
        <v>88</v>
      </c>
    </row>
    <row r="89" spans="2:25" ht="20.25" customHeight="1">
      <c r="B89" s="272" t="s">
        <v>71</v>
      </c>
      <c r="C89" s="819" t="s">
        <v>215</v>
      </c>
      <c r="D89" s="820"/>
      <c r="E89" s="820"/>
      <c r="F89" s="821"/>
      <c r="G89" s="273" t="s">
        <v>21</v>
      </c>
      <c r="H89" s="272" t="s">
        <v>70</v>
      </c>
      <c r="I89" s="272" t="s">
        <v>107</v>
      </c>
      <c r="J89" s="274" t="s">
        <v>68</v>
      </c>
      <c r="K89" s="275" t="s">
        <v>57</v>
      </c>
      <c r="L89" s="276">
        <f t="shared" si="5"/>
        <v>459491.4</v>
      </c>
      <c r="M89" s="385">
        <v>1</v>
      </c>
      <c r="N89" s="277">
        <f>O89+P89+Q89</f>
        <v>459491.4</v>
      </c>
      <c r="O89" s="243">
        <v>459491.4</v>
      </c>
      <c r="P89" s="277">
        <v>0</v>
      </c>
      <c r="Q89" s="277">
        <v>0</v>
      </c>
      <c r="R89" s="273" t="s">
        <v>147</v>
      </c>
      <c r="S89" s="327">
        <v>500</v>
      </c>
      <c r="T89" s="278">
        <v>1</v>
      </c>
      <c r="U89" s="273">
        <v>145</v>
      </c>
      <c r="V89" s="278" t="s">
        <v>97</v>
      </c>
      <c r="W89" s="329"/>
      <c r="X89" s="329"/>
      <c r="Y89" s="329" t="s">
        <v>88</v>
      </c>
    </row>
    <row r="90" spans="2:25" ht="18.75" customHeight="1">
      <c r="B90" s="272" t="s">
        <v>275</v>
      </c>
      <c r="C90" s="819" t="s">
        <v>215</v>
      </c>
      <c r="D90" s="820"/>
      <c r="E90" s="820"/>
      <c r="F90" s="821"/>
      <c r="G90" s="273" t="s">
        <v>21</v>
      </c>
      <c r="H90" s="272" t="s">
        <v>70</v>
      </c>
      <c r="I90" s="274" t="s">
        <v>107</v>
      </c>
      <c r="J90" s="274" t="s">
        <v>68</v>
      </c>
      <c r="K90" s="384" t="s">
        <v>308</v>
      </c>
      <c r="L90" s="276">
        <f t="shared" si="5"/>
        <v>65628.82</v>
      </c>
      <c r="M90" s="385">
        <v>1</v>
      </c>
      <c r="N90" s="277">
        <f>Q90+P90+O90</f>
        <v>65628.82</v>
      </c>
      <c r="O90" s="243">
        <v>65628.82</v>
      </c>
      <c r="P90" s="277">
        <v>0</v>
      </c>
      <c r="Q90" s="277">
        <v>0</v>
      </c>
      <c r="R90" s="273" t="s">
        <v>147</v>
      </c>
      <c r="S90" s="327">
        <v>600</v>
      </c>
      <c r="T90" s="278">
        <v>1</v>
      </c>
      <c r="U90" s="273">
        <v>22</v>
      </c>
      <c r="V90" s="278" t="s">
        <v>97</v>
      </c>
      <c r="W90" s="329"/>
      <c r="X90" s="329"/>
      <c r="Y90" s="329" t="s">
        <v>88</v>
      </c>
    </row>
    <row r="91" spans="2:25" ht="20.25" customHeight="1">
      <c r="B91" s="272" t="s">
        <v>307</v>
      </c>
      <c r="C91" s="819" t="s">
        <v>215</v>
      </c>
      <c r="D91" s="820"/>
      <c r="E91" s="820"/>
      <c r="F91" s="821"/>
      <c r="G91" s="273" t="s">
        <v>21</v>
      </c>
      <c r="H91" s="272" t="s">
        <v>70</v>
      </c>
      <c r="I91" s="274" t="s">
        <v>107</v>
      </c>
      <c r="J91" s="274" t="s">
        <v>68</v>
      </c>
      <c r="K91" s="384" t="s">
        <v>203</v>
      </c>
      <c r="L91" s="276">
        <f t="shared" si="5"/>
        <v>311557.32</v>
      </c>
      <c r="M91" s="385">
        <v>1</v>
      </c>
      <c r="N91" s="277">
        <f>Q91+P91+O91</f>
        <v>311557.32</v>
      </c>
      <c r="O91" s="243">
        <v>311557.32</v>
      </c>
      <c r="P91" s="277">
        <v>0</v>
      </c>
      <c r="Q91" s="277">
        <v>0</v>
      </c>
      <c r="R91" s="273" t="s">
        <v>147</v>
      </c>
      <c r="S91" s="327">
        <v>600</v>
      </c>
      <c r="T91" s="278">
        <v>1</v>
      </c>
      <c r="U91" s="273">
        <v>60</v>
      </c>
      <c r="V91" s="278" t="s">
        <v>97</v>
      </c>
      <c r="W91" s="329"/>
      <c r="X91" s="329"/>
      <c r="Y91" s="329" t="s">
        <v>88</v>
      </c>
    </row>
    <row r="92" spans="2:25" ht="18" customHeight="1">
      <c r="B92" s="272" t="s">
        <v>322</v>
      </c>
      <c r="C92" s="819" t="s">
        <v>134</v>
      </c>
      <c r="D92" s="820"/>
      <c r="E92" s="820"/>
      <c r="F92" s="821"/>
      <c r="G92" s="273" t="s">
        <v>21</v>
      </c>
      <c r="H92" s="272" t="s">
        <v>70</v>
      </c>
      <c r="I92" s="274" t="s">
        <v>107</v>
      </c>
      <c r="J92" s="274" t="s">
        <v>68</v>
      </c>
      <c r="K92" s="386" t="s">
        <v>314</v>
      </c>
      <c r="L92" s="276">
        <f t="shared" si="5"/>
        <v>204715.26</v>
      </c>
      <c r="M92" s="385">
        <v>1</v>
      </c>
      <c r="N92" s="277">
        <f>Q92+P92+O92</f>
        <v>204715.26</v>
      </c>
      <c r="O92" s="243">
        <v>204715.26</v>
      </c>
      <c r="P92" s="277">
        <v>0</v>
      </c>
      <c r="Q92" s="277">
        <v>0</v>
      </c>
      <c r="R92" s="273" t="s">
        <v>147</v>
      </c>
      <c r="S92" s="327">
        <v>300</v>
      </c>
      <c r="T92" s="278">
        <v>1</v>
      </c>
      <c r="U92" s="273">
        <v>45</v>
      </c>
      <c r="V92" s="278" t="s">
        <v>97</v>
      </c>
      <c r="W92" s="329"/>
      <c r="X92" s="329"/>
      <c r="Y92" s="329" t="s">
        <v>88</v>
      </c>
    </row>
    <row r="93" spans="2:25" ht="17.25" customHeight="1">
      <c r="B93" s="272" t="s">
        <v>349</v>
      </c>
      <c r="C93" s="819" t="s">
        <v>346</v>
      </c>
      <c r="D93" s="820"/>
      <c r="E93" s="820"/>
      <c r="F93" s="821"/>
      <c r="G93" s="273" t="s">
        <v>21</v>
      </c>
      <c r="H93" s="272" t="s">
        <v>70</v>
      </c>
      <c r="I93" s="272" t="s">
        <v>107</v>
      </c>
      <c r="J93" s="274" t="s">
        <v>68</v>
      </c>
      <c r="K93" s="275" t="s">
        <v>58</v>
      </c>
      <c r="L93" s="276">
        <f t="shared" si="5"/>
        <v>574138.03</v>
      </c>
      <c r="M93" s="385">
        <v>1</v>
      </c>
      <c r="N93" s="277">
        <f aca="true" t="shared" si="6" ref="N93:N98">O93+P93+Q93</f>
        <v>574138.03</v>
      </c>
      <c r="O93" s="243">
        <v>574138.03</v>
      </c>
      <c r="P93" s="277">
        <v>0</v>
      </c>
      <c r="Q93" s="277">
        <v>0</v>
      </c>
      <c r="R93" s="273" t="s">
        <v>147</v>
      </c>
      <c r="S93" s="327">
        <v>500</v>
      </c>
      <c r="T93" s="278">
        <v>1</v>
      </c>
      <c r="U93" s="273">
        <v>85</v>
      </c>
      <c r="V93" s="278" t="s">
        <v>97</v>
      </c>
      <c r="W93" s="329"/>
      <c r="X93" s="329"/>
      <c r="Y93" s="329" t="s">
        <v>88</v>
      </c>
    </row>
    <row r="94" spans="2:25" ht="23.25" customHeight="1">
      <c r="B94" s="272" t="s">
        <v>352</v>
      </c>
      <c r="C94" s="819" t="s">
        <v>355</v>
      </c>
      <c r="D94" s="820"/>
      <c r="E94" s="820"/>
      <c r="F94" s="821"/>
      <c r="G94" s="273" t="s">
        <v>21</v>
      </c>
      <c r="H94" s="272" t="s">
        <v>70</v>
      </c>
      <c r="I94" s="272" t="s">
        <v>107</v>
      </c>
      <c r="J94" s="274" t="s">
        <v>68</v>
      </c>
      <c r="K94" s="275" t="s">
        <v>358</v>
      </c>
      <c r="L94" s="276">
        <f t="shared" si="5"/>
        <v>246539.66</v>
      </c>
      <c r="M94" s="385">
        <v>1</v>
      </c>
      <c r="N94" s="277">
        <f t="shared" si="6"/>
        <v>246539.66</v>
      </c>
      <c r="O94" s="243">
        <v>246539.66</v>
      </c>
      <c r="P94" s="277">
        <v>0</v>
      </c>
      <c r="Q94" s="277">
        <v>0</v>
      </c>
      <c r="R94" s="273" t="s">
        <v>147</v>
      </c>
      <c r="S94" s="327">
        <v>350</v>
      </c>
      <c r="T94" s="278">
        <v>1</v>
      </c>
      <c r="U94" s="273">
        <v>25</v>
      </c>
      <c r="V94" s="278" t="s">
        <v>97</v>
      </c>
      <c r="W94" s="329"/>
      <c r="X94" s="329"/>
      <c r="Y94" s="329" t="s">
        <v>88</v>
      </c>
    </row>
    <row r="95" spans="2:25" ht="21" customHeight="1">
      <c r="B95" s="272" t="s">
        <v>353</v>
      </c>
      <c r="C95" s="819" t="s">
        <v>346</v>
      </c>
      <c r="D95" s="820"/>
      <c r="E95" s="820"/>
      <c r="F95" s="821"/>
      <c r="G95" s="273" t="s">
        <v>21</v>
      </c>
      <c r="H95" s="272" t="s">
        <v>70</v>
      </c>
      <c r="I95" s="272" t="s">
        <v>354</v>
      </c>
      <c r="J95" s="274" t="s">
        <v>68</v>
      </c>
      <c r="K95" s="275" t="s">
        <v>64</v>
      </c>
      <c r="L95" s="276">
        <f t="shared" si="5"/>
        <v>84100</v>
      </c>
      <c r="M95" s="385">
        <v>1</v>
      </c>
      <c r="N95" s="277">
        <f t="shared" si="6"/>
        <v>84100</v>
      </c>
      <c r="O95" s="243">
        <v>84100</v>
      </c>
      <c r="P95" s="277">
        <v>0</v>
      </c>
      <c r="Q95" s="277">
        <v>0</v>
      </c>
      <c r="R95" s="273" t="s">
        <v>147</v>
      </c>
      <c r="S95" s="327">
        <v>500</v>
      </c>
      <c r="T95" s="278">
        <v>1</v>
      </c>
      <c r="U95" s="273">
        <v>300</v>
      </c>
      <c r="V95" s="278" t="s">
        <v>97</v>
      </c>
      <c r="W95" s="329"/>
      <c r="X95" s="329"/>
      <c r="Y95" s="329" t="s">
        <v>88</v>
      </c>
    </row>
    <row r="96" spans="2:25" ht="12.75" customHeight="1">
      <c r="B96" s="455" t="s">
        <v>401</v>
      </c>
      <c r="C96" s="822" t="s">
        <v>390</v>
      </c>
      <c r="D96" s="823"/>
      <c r="E96" s="823"/>
      <c r="F96" s="824"/>
      <c r="G96" s="323" t="s">
        <v>21</v>
      </c>
      <c r="H96" s="239" t="s">
        <v>70</v>
      </c>
      <c r="I96" s="455" t="s">
        <v>106</v>
      </c>
      <c r="J96" s="240" t="s">
        <v>68</v>
      </c>
      <c r="K96" s="456" t="s">
        <v>387</v>
      </c>
      <c r="L96" s="242">
        <f t="shared" si="5"/>
        <v>35000</v>
      </c>
      <c r="M96" s="165">
        <v>1</v>
      </c>
      <c r="N96" s="243">
        <f t="shared" si="6"/>
        <v>35000</v>
      </c>
      <c r="O96" s="457">
        <v>35000</v>
      </c>
      <c r="P96" s="243">
        <v>0</v>
      </c>
      <c r="Q96" s="243">
        <v>0</v>
      </c>
      <c r="R96" s="323" t="s">
        <v>147</v>
      </c>
      <c r="S96" s="458">
        <v>2000</v>
      </c>
      <c r="T96" s="166">
        <v>1</v>
      </c>
      <c r="U96" s="459">
        <v>289</v>
      </c>
      <c r="V96" s="166" t="s">
        <v>97</v>
      </c>
      <c r="W96" s="460"/>
      <c r="X96" s="460"/>
      <c r="Y96" s="325" t="s">
        <v>88</v>
      </c>
    </row>
    <row r="97" spans="2:25" ht="12.75" customHeight="1">
      <c r="B97" s="387" t="s">
        <v>517</v>
      </c>
      <c r="C97" s="816" t="s">
        <v>388</v>
      </c>
      <c r="D97" s="817"/>
      <c r="E97" s="817"/>
      <c r="F97" s="818"/>
      <c r="G97" s="273" t="s">
        <v>21</v>
      </c>
      <c r="H97" s="272" t="s">
        <v>70</v>
      </c>
      <c r="I97" s="387" t="s">
        <v>106</v>
      </c>
      <c r="J97" s="274" t="s">
        <v>68</v>
      </c>
      <c r="K97" s="388" t="s">
        <v>149</v>
      </c>
      <c r="L97" s="276">
        <f t="shared" si="5"/>
        <v>458858.67</v>
      </c>
      <c r="M97" s="385">
        <v>1</v>
      </c>
      <c r="N97" s="277">
        <f t="shared" si="6"/>
        <v>458858.67</v>
      </c>
      <c r="O97" s="457">
        <v>458858.67</v>
      </c>
      <c r="P97" s="277">
        <v>0</v>
      </c>
      <c r="Q97" s="277">
        <v>0</v>
      </c>
      <c r="R97" s="273" t="s">
        <v>147</v>
      </c>
      <c r="S97" s="390">
        <v>1500</v>
      </c>
      <c r="T97" s="278">
        <v>1</v>
      </c>
      <c r="U97" s="391">
        <v>197</v>
      </c>
      <c r="V97" s="278" t="s">
        <v>97</v>
      </c>
      <c r="W97" s="392"/>
      <c r="X97" s="392"/>
      <c r="Y97" s="329" t="s">
        <v>88</v>
      </c>
    </row>
    <row r="98" spans="2:25" ht="12.75" customHeight="1">
      <c r="B98" s="387" t="s">
        <v>518</v>
      </c>
      <c r="C98" s="816" t="s">
        <v>516</v>
      </c>
      <c r="D98" s="817"/>
      <c r="E98" s="817"/>
      <c r="F98" s="818"/>
      <c r="G98" s="273" t="s">
        <v>21</v>
      </c>
      <c r="H98" s="272" t="s">
        <v>70</v>
      </c>
      <c r="I98" s="387" t="s">
        <v>107</v>
      </c>
      <c r="J98" s="274" t="s">
        <v>68</v>
      </c>
      <c r="K98" s="388" t="s">
        <v>238</v>
      </c>
      <c r="L98" s="276">
        <f t="shared" si="5"/>
        <v>74508.1</v>
      </c>
      <c r="M98" s="385">
        <v>1</v>
      </c>
      <c r="N98" s="277">
        <f t="shared" si="6"/>
        <v>74508.1</v>
      </c>
      <c r="O98" s="389">
        <v>74508.1</v>
      </c>
      <c r="P98" s="277">
        <v>0</v>
      </c>
      <c r="Q98" s="277">
        <v>0</v>
      </c>
      <c r="R98" s="273" t="s">
        <v>147</v>
      </c>
      <c r="S98" s="390">
        <v>500</v>
      </c>
      <c r="T98" s="278">
        <v>1</v>
      </c>
      <c r="U98" s="391">
        <v>45</v>
      </c>
      <c r="V98" s="278" t="s">
        <v>97</v>
      </c>
      <c r="W98" s="392"/>
      <c r="X98" s="392"/>
      <c r="Y98" s="329" t="s">
        <v>88</v>
      </c>
    </row>
    <row r="99" spans="2:25" ht="13.5" thickBot="1">
      <c r="B99" s="167"/>
      <c r="C99" s="178"/>
      <c r="D99" s="179"/>
      <c r="E99" s="179"/>
      <c r="F99" s="180"/>
      <c r="G99" s="167"/>
      <c r="H99" s="167"/>
      <c r="I99" s="168"/>
      <c r="J99" s="168"/>
      <c r="K99" s="169"/>
      <c r="L99" s="170"/>
      <c r="M99" s="171"/>
      <c r="N99" s="172"/>
      <c r="O99" s="172"/>
      <c r="P99" s="173"/>
      <c r="Q99" s="173"/>
      <c r="R99" s="167"/>
      <c r="S99" s="174"/>
      <c r="T99" s="175"/>
      <c r="U99" s="167"/>
      <c r="V99" s="175"/>
      <c r="W99" s="176"/>
      <c r="X99" s="176"/>
      <c r="Y99" s="177"/>
    </row>
    <row r="100" spans="2:25" ht="13.5" thickBot="1">
      <c r="B100" s="1"/>
      <c r="C100" s="1"/>
      <c r="D100" s="1"/>
      <c r="E100" s="1"/>
      <c r="F100" s="1"/>
      <c r="G100" s="1"/>
      <c r="H100" s="1"/>
      <c r="I100" s="1"/>
      <c r="J100" s="1"/>
      <c r="K100" s="49" t="s">
        <v>12</v>
      </c>
      <c r="L100" s="46">
        <f>SUM(L82:L99)</f>
        <v>5174496.23</v>
      </c>
      <c r="M100" s="77"/>
      <c r="N100" s="46">
        <f>SUM(N81:N99)</f>
        <v>5174496.23</v>
      </c>
      <c r="O100" s="46">
        <f>SUM(O81:O99)</f>
        <v>5174496.23</v>
      </c>
      <c r="P100" s="76">
        <f>SUM(P81:P99)</f>
        <v>0</v>
      </c>
      <c r="Q100" s="76">
        <f>SUM(Q81:Q99)</f>
        <v>0</v>
      </c>
      <c r="R100" s="1"/>
      <c r="S100" s="1"/>
      <c r="T100" s="1"/>
      <c r="U100" s="1"/>
      <c r="V100" s="1"/>
      <c r="W100" s="1"/>
      <c r="X100" s="1"/>
      <c r="Y100" s="1"/>
    </row>
    <row r="101" spans="2:25" ht="12.75">
      <c r="B101" s="123"/>
      <c r="C101" s="125" t="s">
        <v>78</v>
      </c>
      <c r="D101" s="53"/>
      <c r="E101" s="53"/>
      <c r="F101" s="126"/>
      <c r="G101" s="123"/>
      <c r="H101" s="102"/>
      <c r="I101" s="102"/>
      <c r="J101" s="102"/>
      <c r="K101" s="124"/>
      <c r="L101" s="99"/>
      <c r="M101" s="123"/>
      <c r="N101" s="6"/>
      <c r="O101" s="6"/>
      <c r="P101" s="6"/>
      <c r="Q101" s="6"/>
      <c r="R101" s="6"/>
      <c r="S101" s="6"/>
      <c r="T101" s="6"/>
      <c r="U101" s="6"/>
      <c r="V101" s="6"/>
      <c r="W101" s="6"/>
      <c r="X101" s="6"/>
      <c r="Y101" s="6"/>
    </row>
    <row r="102" spans="2:25" ht="12.75">
      <c r="B102" s="471" t="s">
        <v>278</v>
      </c>
      <c r="C102" s="830" t="s">
        <v>96</v>
      </c>
      <c r="D102" s="830"/>
      <c r="E102" s="830"/>
      <c r="F102" s="830"/>
      <c r="G102" s="472" t="s">
        <v>21</v>
      </c>
      <c r="H102" s="471" t="s">
        <v>72</v>
      </c>
      <c r="I102" s="471" t="s">
        <v>108</v>
      </c>
      <c r="J102" s="471" t="s">
        <v>68</v>
      </c>
      <c r="K102" s="473" t="s">
        <v>112</v>
      </c>
      <c r="L102" s="474">
        <f>N102</f>
        <v>359888.39</v>
      </c>
      <c r="M102" s="475">
        <v>1</v>
      </c>
      <c r="N102" s="476">
        <f>O102+Q102</f>
        <v>359888.39</v>
      </c>
      <c r="O102" s="476">
        <v>359888.39</v>
      </c>
      <c r="P102" s="476">
        <v>0</v>
      </c>
      <c r="Q102" s="476">
        <v>0</v>
      </c>
      <c r="R102" s="477" t="s">
        <v>16</v>
      </c>
      <c r="S102" s="478">
        <v>40</v>
      </c>
      <c r="T102" s="479">
        <v>1</v>
      </c>
      <c r="U102" s="478">
        <v>278</v>
      </c>
      <c r="V102" s="479" t="s">
        <v>97</v>
      </c>
      <c r="W102" s="480"/>
      <c r="X102" s="480"/>
      <c r="Y102" s="43" t="s">
        <v>88</v>
      </c>
    </row>
    <row r="103" spans="2:25" ht="12.75">
      <c r="B103" s="471" t="s">
        <v>279</v>
      </c>
      <c r="C103" s="830" t="s">
        <v>96</v>
      </c>
      <c r="D103" s="830"/>
      <c r="E103" s="830"/>
      <c r="F103" s="830"/>
      <c r="G103" s="472" t="s">
        <v>21</v>
      </c>
      <c r="H103" s="471" t="s">
        <v>72</v>
      </c>
      <c r="I103" s="471" t="s">
        <v>108</v>
      </c>
      <c r="J103" s="471" t="s">
        <v>68</v>
      </c>
      <c r="K103" s="481" t="s">
        <v>218</v>
      </c>
      <c r="L103" s="474">
        <f>N103</f>
        <v>349358.78</v>
      </c>
      <c r="M103" s="475">
        <v>1</v>
      </c>
      <c r="N103" s="476">
        <f>O103+Q103</f>
        <v>349358.78</v>
      </c>
      <c r="O103" s="476">
        <v>349358.78</v>
      </c>
      <c r="P103" s="476">
        <v>0</v>
      </c>
      <c r="Q103" s="476">
        <v>0</v>
      </c>
      <c r="R103" s="477" t="s">
        <v>16</v>
      </c>
      <c r="S103" s="478">
        <v>40</v>
      </c>
      <c r="T103" s="479">
        <v>1</v>
      </c>
      <c r="U103" s="478">
        <v>152</v>
      </c>
      <c r="V103" s="479" t="s">
        <v>97</v>
      </c>
      <c r="W103" s="480"/>
      <c r="X103" s="480"/>
      <c r="Y103" s="43" t="s">
        <v>88</v>
      </c>
    </row>
    <row r="104" spans="2:25" ht="12.75">
      <c r="B104" s="471" t="s">
        <v>280</v>
      </c>
      <c r="C104" s="830" t="s">
        <v>96</v>
      </c>
      <c r="D104" s="830"/>
      <c r="E104" s="830"/>
      <c r="F104" s="830"/>
      <c r="G104" s="472" t="s">
        <v>21</v>
      </c>
      <c r="H104" s="471" t="s">
        <v>72</v>
      </c>
      <c r="I104" s="471" t="s">
        <v>108</v>
      </c>
      <c r="J104" s="471" t="s">
        <v>68</v>
      </c>
      <c r="K104" s="481" t="s">
        <v>321</v>
      </c>
      <c r="L104" s="474">
        <f>N104</f>
        <v>354159.69</v>
      </c>
      <c r="M104" s="475">
        <v>1</v>
      </c>
      <c r="N104" s="476">
        <f>O104+Q104</f>
        <v>354159.69</v>
      </c>
      <c r="O104" s="476">
        <v>354159.69</v>
      </c>
      <c r="P104" s="476">
        <v>0</v>
      </c>
      <c r="Q104" s="476">
        <v>0</v>
      </c>
      <c r="R104" s="477" t="s">
        <v>16</v>
      </c>
      <c r="S104" s="478">
        <v>40</v>
      </c>
      <c r="T104" s="479">
        <v>1</v>
      </c>
      <c r="U104" s="478">
        <v>118</v>
      </c>
      <c r="V104" s="479" t="s">
        <v>97</v>
      </c>
      <c r="W104" s="480"/>
      <c r="X104" s="480"/>
      <c r="Y104" s="43" t="s">
        <v>88</v>
      </c>
    </row>
    <row r="105" spans="2:25" ht="12.75">
      <c r="B105" s="471" t="s">
        <v>178</v>
      </c>
      <c r="C105" s="830" t="s">
        <v>96</v>
      </c>
      <c r="D105" s="830"/>
      <c r="E105" s="830"/>
      <c r="F105" s="830"/>
      <c r="G105" s="472" t="s">
        <v>21</v>
      </c>
      <c r="H105" s="471" t="s">
        <v>72</v>
      </c>
      <c r="I105" s="471" t="s">
        <v>108</v>
      </c>
      <c r="J105" s="471" t="s">
        <v>68</v>
      </c>
      <c r="K105" s="481" t="s">
        <v>224</v>
      </c>
      <c r="L105" s="474">
        <f>N105</f>
        <v>350297.63</v>
      </c>
      <c r="M105" s="475">
        <v>1</v>
      </c>
      <c r="N105" s="476">
        <f>O105+Q105</f>
        <v>350297.63</v>
      </c>
      <c r="O105" s="476">
        <v>350297.63</v>
      </c>
      <c r="P105" s="476">
        <v>0</v>
      </c>
      <c r="Q105" s="476">
        <v>0</v>
      </c>
      <c r="R105" s="477" t="s">
        <v>16</v>
      </c>
      <c r="S105" s="478">
        <v>40</v>
      </c>
      <c r="T105" s="479">
        <v>1</v>
      </c>
      <c r="U105" s="478">
        <v>212</v>
      </c>
      <c r="V105" s="479" t="s">
        <v>97</v>
      </c>
      <c r="W105" s="480"/>
      <c r="X105" s="480"/>
      <c r="Y105" s="43" t="s">
        <v>88</v>
      </c>
    </row>
    <row r="106" spans="2:25" ht="12.75">
      <c r="B106" s="685" t="s">
        <v>381</v>
      </c>
      <c r="C106" s="829" t="s">
        <v>380</v>
      </c>
      <c r="D106" s="829"/>
      <c r="E106" s="829"/>
      <c r="F106" s="829"/>
      <c r="G106" s="686" t="s">
        <v>21</v>
      </c>
      <c r="H106" s="685" t="s">
        <v>72</v>
      </c>
      <c r="I106" s="685" t="s">
        <v>108</v>
      </c>
      <c r="J106" s="685" t="s">
        <v>68</v>
      </c>
      <c r="K106" s="687" t="s">
        <v>154</v>
      </c>
      <c r="L106" s="688">
        <f>N106</f>
        <v>72709.78</v>
      </c>
      <c r="M106" s="689">
        <v>1</v>
      </c>
      <c r="N106" s="690">
        <f>O106+Q106</f>
        <v>72709.78</v>
      </c>
      <c r="O106" s="690">
        <v>72709.78</v>
      </c>
      <c r="P106" s="690">
        <v>0</v>
      </c>
      <c r="Q106" s="690">
        <v>0</v>
      </c>
      <c r="R106" s="686" t="s">
        <v>16</v>
      </c>
      <c r="S106" s="691">
        <v>84.5</v>
      </c>
      <c r="T106" s="692">
        <v>1</v>
      </c>
      <c r="U106" s="691">
        <v>278</v>
      </c>
      <c r="V106" s="692" t="s">
        <v>97</v>
      </c>
      <c r="W106" s="693"/>
      <c r="X106" s="693"/>
      <c r="Y106" s="43" t="s">
        <v>88</v>
      </c>
    </row>
    <row r="107" spans="2:25" ht="12.75">
      <c r="B107" s="471" t="s">
        <v>544</v>
      </c>
      <c r="C107" s="831" t="s">
        <v>538</v>
      </c>
      <c r="D107" s="832"/>
      <c r="E107" s="832"/>
      <c r="F107" s="833"/>
      <c r="G107" s="695" t="s">
        <v>21</v>
      </c>
      <c r="H107" s="471" t="s">
        <v>72</v>
      </c>
      <c r="I107" s="471" t="s">
        <v>539</v>
      </c>
      <c r="J107" s="471" t="s">
        <v>68</v>
      </c>
      <c r="K107" s="696" t="s">
        <v>145</v>
      </c>
      <c r="L107" s="474">
        <f>N107</f>
        <v>50000</v>
      </c>
      <c r="M107" s="475">
        <v>0</v>
      </c>
      <c r="N107" s="476">
        <f>O107+P107+Q107</f>
        <v>50000</v>
      </c>
      <c r="O107" s="476">
        <v>50000</v>
      </c>
      <c r="P107" s="476">
        <v>0</v>
      </c>
      <c r="Q107" s="476">
        <v>0</v>
      </c>
      <c r="R107" s="477" t="s">
        <v>545</v>
      </c>
      <c r="S107" s="478">
        <v>1</v>
      </c>
      <c r="T107" s="479">
        <v>1</v>
      </c>
      <c r="U107" s="478">
        <v>219</v>
      </c>
      <c r="V107" s="479" t="s">
        <v>540</v>
      </c>
      <c r="W107" s="480"/>
      <c r="X107" s="480" t="s">
        <v>88</v>
      </c>
      <c r="Y107" s="472"/>
    </row>
    <row r="108" spans="2:25" ht="12.75">
      <c r="B108" s="471" t="s">
        <v>537</v>
      </c>
      <c r="C108" s="831" t="s">
        <v>538</v>
      </c>
      <c r="D108" s="832"/>
      <c r="E108" s="832"/>
      <c r="F108" s="833"/>
      <c r="G108" s="697" t="s">
        <v>21</v>
      </c>
      <c r="H108" s="471" t="s">
        <v>72</v>
      </c>
      <c r="I108" s="471" t="s">
        <v>539</v>
      </c>
      <c r="J108" s="698" t="s">
        <v>68</v>
      </c>
      <c r="K108" s="696" t="s">
        <v>542</v>
      </c>
      <c r="L108" s="474">
        <f>N108</f>
        <v>50000</v>
      </c>
      <c r="M108" s="475">
        <v>0</v>
      </c>
      <c r="N108" s="476">
        <f>O108+P108+Q108</f>
        <v>50000</v>
      </c>
      <c r="O108" s="476">
        <v>50000</v>
      </c>
      <c r="P108" s="476">
        <v>0</v>
      </c>
      <c r="Q108" s="476">
        <v>0</v>
      </c>
      <c r="R108" s="477" t="s">
        <v>545</v>
      </c>
      <c r="S108" s="478">
        <v>1</v>
      </c>
      <c r="T108" s="479">
        <v>1</v>
      </c>
      <c r="U108" s="478">
        <v>146</v>
      </c>
      <c r="V108" s="479" t="s">
        <v>540</v>
      </c>
      <c r="W108" s="480"/>
      <c r="X108" s="480" t="s">
        <v>88</v>
      </c>
      <c r="Y108" s="472"/>
    </row>
    <row r="109" spans="2:25" ht="13.5" thickBot="1">
      <c r="B109" s="556" t="s">
        <v>541</v>
      </c>
      <c r="C109" s="834" t="s">
        <v>538</v>
      </c>
      <c r="D109" s="835"/>
      <c r="E109" s="835"/>
      <c r="F109" s="836"/>
      <c r="G109" s="501" t="s">
        <v>21</v>
      </c>
      <c r="H109" s="556" t="s">
        <v>72</v>
      </c>
      <c r="I109" s="556" t="s">
        <v>539</v>
      </c>
      <c r="J109" s="694" t="s">
        <v>68</v>
      </c>
      <c r="K109" s="702" t="s">
        <v>543</v>
      </c>
      <c r="L109" s="507">
        <f>N109</f>
        <v>50000</v>
      </c>
      <c r="M109" s="699">
        <v>0</v>
      </c>
      <c r="N109" s="675">
        <f>O109+P109+Q109</f>
        <v>50000</v>
      </c>
      <c r="O109" s="675">
        <v>50000</v>
      </c>
      <c r="P109" s="675">
        <v>0</v>
      </c>
      <c r="Q109" s="675">
        <v>0</v>
      </c>
      <c r="R109" s="677" t="s">
        <v>545</v>
      </c>
      <c r="S109" s="700">
        <v>1</v>
      </c>
      <c r="T109" s="561">
        <v>1</v>
      </c>
      <c r="U109" s="700">
        <v>193</v>
      </c>
      <c r="V109" s="561" t="s">
        <v>540</v>
      </c>
      <c r="W109" s="513"/>
      <c r="X109" s="513" t="s">
        <v>88</v>
      </c>
      <c r="Y109" s="509"/>
    </row>
    <row r="110" spans="2:25" ht="13.5" thickBot="1">
      <c r="B110" s="1"/>
      <c r="C110" s="1"/>
      <c r="D110" s="1"/>
      <c r="E110" s="1"/>
      <c r="F110" s="1"/>
      <c r="G110" s="1"/>
      <c r="H110" s="1"/>
      <c r="I110" s="1"/>
      <c r="J110" s="1"/>
      <c r="K110" s="49" t="s">
        <v>12</v>
      </c>
      <c r="L110" s="46">
        <f>SUM(L102:L109)</f>
        <v>1636414.2700000003</v>
      </c>
      <c r="M110" s="77"/>
      <c r="N110" s="46">
        <f>SUM(N102:N109)</f>
        <v>1636414.2700000003</v>
      </c>
      <c r="O110" s="46">
        <f>SUM(O102:O109)</f>
        <v>1636414.2700000003</v>
      </c>
      <c r="P110" s="46">
        <f>SUM(P102:P109)</f>
        <v>0</v>
      </c>
      <c r="Q110" s="46">
        <f>SUM(Q102:Q109)</f>
        <v>0</v>
      </c>
      <c r="R110" s="1"/>
      <c r="S110" s="1"/>
      <c r="T110" s="37"/>
      <c r="U110" s="37"/>
      <c r="V110" s="37"/>
      <c r="W110" s="37"/>
      <c r="X110" s="37"/>
      <c r="Y110" s="37"/>
    </row>
    <row r="111" spans="2:25" ht="12.75">
      <c r="B111" s="144"/>
      <c r="C111" s="847" t="s">
        <v>43</v>
      </c>
      <c r="D111" s="847"/>
      <c r="E111" s="847"/>
      <c r="F111" s="847"/>
      <c r="G111" s="144"/>
      <c r="H111" s="145"/>
      <c r="I111" s="145"/>
      <c r="J111" s="145"/>
      <c r="K111" s="146"/>
      <c r="L111" s="147"/>
      <c r="M111" s="148"/>
      <c r="N111" s="149"/>
      <c r="O111" s="149"/>
      <c r="P111" s="149"/>
      <c r="Q111" s="150"/>
      <c r="R111" s="144"/>
      <c r="S111" s="151"/>
      <c r="T111" s="152"/>
      <c r="U111" s="153"/>
      <c r="V111" s="152"/>
      <c r="W111" s="154"/>
      <c r="X111" s="154"/>
      <c r="Y111" s="155"/>
    </row>
    <row r="112" spans="2:25" ht="12.75">
      <c r="B112" s="157" t="s">
        <v>281</v>
      </c>
      <c r="C112" s="846" t="s">
        <v>402</v>
      </c>
      <c r="D112" s="846"/>
      <c r="E112" s="846"/>
      <c r="F112" s="846"/>
      <c r="G112" s="157" t="s">
        <v>21</v>
      </c>
      <c r="H112" s="156" t="s">
        <v>73</v>
      </c>
      <c r="I112" s="156" t="s">
        <v>176</v>
      </c>
      <c r="J112" s="156" t="s">
        <v>68</v>
      </c>
      <c r="K112" s="198" t="s">
        <v>153</v>
      </c>
      <c r="L112" s="158">
        <f aca="true" t="shared" si="7" ref="L112:L117">N112</f>
        <v>364668.01</v>
      </c>
      <c r="M112" s="461">
        <v>1</v>
      </c>
      <c r="N112" s="160">
        <f>O112+P112+Q112</f>
        <v>364668.01</v>
      </c>
      <c r="O112" s="160">
        <v>364668.01</v>
      </c>
      <c r="P112" s="160">
        <v>0</v>
      </c>
      <c r="Q112" s="160">
        <v>0</v>
      </c>
      <c r="R112" s="157" t="s">
        <v>552</v>
      </c>
      <c r="S112" s="520">
        <v>1</v>
      </c>
      <c r="T112" s="162">
        <v>1</v>
      </c>
      <c r="U112" s="161">
        <v>456</v>
      </c>
      <c r="V112" s="162" t="s">
        <v>97</v>
      </c>
      <c r="W112" s="462"/>
      <c r="X112" s="462"/>
      <c r="Y112" s="463" t="s">
        <v>88</v>
      </c>
    </row>
    <row r="113" spans="2:25" ht="12.75">
      <c r="B113" s="395" t="s">
        <v>197</v>
      </c>
      <c r="C113" s="842" t="s">
        <v>187</v>
      </c>
      <c r="D113" s="842"/>
      <c r="E113" s="842"/>
      <c r="F113" s="842"/>
      <c r="G113" s="394" t="s">
        <v>21</v>
      </c>
      <c r="H113" s="395" t="s">
        <v>73</v>
      </c>
      <c r="I113" s="395" t="s">
        <v>195</v>
      </c>
      <c r="J113" s="395" t="s">
        <v>68</v>
      </c>
      <c r="K113" s="396" t="s">
        <v>142</v>
      </c>
      <c r="L113" s="397">
        <f t="shared" si="7"/>
        <v>376536.44</v>
      </c>
      <c r="M113" s="403">
        <v>1</v>
      </c>
      <c r="N113" s="399">
        <f>O113+P113+Q113</f>
        <v>376536.44</v>
      </c>
      <c r="O113" s="160">
        <v>376536.44</v>
      </c>
      <c r="P113" s="399">
        <v>0</v>
      </c>
      <c r="Q113" s="399">
        <v>0</v>
      </c>
      <c r="R113" s="394" t="s">
        <v>16</v>
      </c>
      <c r="S113" s="404">
        <v>100</v>
      </c>
      <c r="T113" s="400">
        <v>1</v>
      </c>
      <c r="U113" s="404">
        <v>123</v>
      </c>
      <c r="V113" s="400" t="s">
        <v>97</v>
      </c>
      <c r="W113" s="405"/>
      <c r="X113" s="406"/>
      <c r="Y113" s="394" t="s">
        <v>88</v>
      </c>
    </row>
    <row r="114" spans="2:25" ht="12.75">
      <c r="B114" s="394" t="s">
        <v>284</v>
      </c>
      <c r="C114" s="842" t="s">
        <v>226</v>
      </c>
      <c r="D114" s="842"/>
      <c r="E114" s="842"/>
      <c r="F114" s="842"/>
      <c r="G114" s="394" t="s">
        <v>21</v>
      </c>
      <c r="H114" s="395" t="s">
        <v>73</v>
      </c>
      <c r="I114" s="395" t="s">
        <v>282</v>
      </c>
      <c r="J114" s="395" t="s">
        <v>68</v>
      </c>
      <c r="K114" s="396" t="s">
        <v>227</v>
      </c>
      <c r="L114" s="397">
        <f t="shared" si="7"/>
        <v>192730.83</v>
      </c>
      <c r="M114" s="398">
        <v>1</v>
      </c>
      <c r="N114" s="399">
        <f>O114+P114+Q114</f>
        <v>192730.83</v>
      </c>
      <c r="O114" s="160">
        <v>192730.83</v>
      </c>
      <c r="P114" s="399">
        <v>0</v>
      </c>
      <c r="Q114" s="399">
        <v>0</v>
      </c>
      <c r="R114" s="394" t="s">
        <v>16</v>
      </c>
      <c r="S114" s="521">
        <v>48</v>
      </c>
      <c r="T114" s="400">
        <v>1</v>
      </c>
      <c r="U114" s="404">
        <v>236</v>
      </c>
      <c r="V114" s="400" t="s">
        <v>97</v>
      </c>
      <c r="W114" s="401"/>
      <c r="X114" s="401"/>
      <c r="Y114" s="402" t="s">
        <v>88</v>
      </c>
    </row>
    <row r="115" spans="2:25" ht="19.5" customHeight="1">
      <c r="B115" s="200" t="s">
        <v>286</v>
      </c>
      <c r="C115" s="838" t="s">
        <v>285</v>
      </c>
      <c r="D115" s="839"/>
      <c r="E115" s="839"/>
      <c r="F115" s="840"/>
      <c r="G115" s="157" t="s">
        <v>21</v>
      </c>
      <c r="H115" s="156" t="s">
        <v>73</v>
      </c>
      <c r="I115" s="156" t="s">
        <v>287</v>
      </c>
      <c r="J115" s="156" t="s">
        <v>68</v>
      </c>
      <c r="K115" s="198" t="s">
        <v>17</v>
      </c>
      <c r="L115" s="158">
        <f t="shared" si="7"/>
        <v>389358.698</v>
      </c>
      <c r="M115" s="159">
        <v>1</v>
      </c>
      <c r="N115" s="160">
        <f>O115+P115+Q115</f>
        <v>389358.698</v>
      </c>
      <c r="O115" s="160">
        <v>389358.698</v>
      </c>
      <c r="P115" s="160">
        <v>0</v>
      </c>
      <c r="Q115" s="160">
        <v>0</v>
      </c>
      <c r="R115" s="157" t="s">
        <v>172</v>
      </c>
      <c r="S115" s="161">
        <v>400</v>
      </c>
      <c r="T115" s="162">
        <v>1</v>
      </c>
      <c r="U115" s="161">
        <v>85</v>
      </c>
      <c r="V115" s="162" t="s">
        <v>97</v>
      </c>
      <c r="W115" s="199"/>
      <c r="X115" s="199"/>
      <c r="Y115" s="157" t="s">
        <v>88</v>
      </c>
    </row>
    <row r="116" spans="2:25" ht="12.75">
      <c r="B116" s="665" t="s">
        <v>288</v>
      </c>
      <c r="C116" s="841" t="s">
        <v>300</v>
      </c>
      <c r="D116" s="841"/>
      <c r="E116" s="841"/>
      <c r="F116" s="841"/>
      <c r="G116" s="665" t="s">
        <v>21</v>
      </c>
      <c r="H116" s="666" t="s">
        <v>73</v>
      </c>
      <c r="I116" s="666" t="s">
        <v>289</v>
      </c>
      <c r="J116" s="666" t="s">
        <v>68</v>
      </c>
      <c r="K116" s="667" t="s">
        <v>49</v>
      </c>
      <c r="L116" s="668">
        <f t="shared" si="7"/>
        <v>142895.9</v>
      </c>
      <c r="M116" s="669">
        <v>1</v>
      </c>
      <c r="N116" s="670">
        <f>O116+P116+Q116</f>
        <v>142895.9</v>
      </c>
      <c r="O116" s="670">
        <v>142895.9</v>
      </c>
      <c r="P116" s="670">
        <v>0</v>
      </c>
      <c r="Q116" s="670">
        <v>0</v>
      </c>
      <c r="R116" s="665" t="s">
        <v>172</v>
      </c>
      <c r="S116" s="671">
        <v>400</v>
      </c>
      <c r="T116" s="672">
        <v>1</v>
      </c>
      <c r="U116" s="671">
        <v>365</v>
      </c>
      <c r="V116" s="672" t="s">
        <v>97</v>
      </c>
      <c r="W116" s="664"/>
      <c r="X116" s="664" t="s">
        <v>88</v>
      </c>
      <c r="Y116" s="665"/>
    </row>
    <row r="117" spans="2:25" ht="17.25" customHeight="1">
      <c r="B117" s="472" t="s">
        <v>533</v>
      </c>
      <c r="C117" s="843" t="s">
        <v>530</v>
      </c>
      <c r="D117" s="844"/>
      <c r="E117" s="844"/>
      <c r="F117" s="845"/>
      <c r="G117" s="472" t="s">
        <v>21</v>
      </c>
      <c r="H117" s="471" t="s">
        <v>73</v>
      </c>
      <c r="I117" s="471" t="s">
        <v>532</v>
      </c>
      <c r="J117" s="471" t="s">
        <v>68</v>
      </c>
      <c r="K117" s="481" t="s">
        <v>531</v>
      </c>
      <c r="L117" s="474">
        <f t="shared" si="7"/>
        <v>60000</v>
      </c>
      <c r="M117" s="475">
        <v>0</v>
      </c>
      <c r="N117" s="476">
        <f>O117+P117+Q117</f>
        <v>60000</v>
      </c>
      <c r="O117" s="476">
        <v>60000</v>
      </c>
      <c r="P117" s="476">
        <v>0</v>
      </c>
      <c r="Q117" s="476">
        <v>0</v>
      </c>
      <c r="R117" s="472" t="s">
        <v>16</v>
      </c>
      <c r="S117" s="550">
        <v>48</v>
      </c>
      <c r="T117" s="479">
        <v>1</v>
      </c>
      <c r="U117" s="550">
        <v>466</v>
      </c>
      <c r="V117" s="479" t="s">
        <v>97</v>
      </c>
      <c r="W117" s="480"/>
      <c r="X117" s="480" t="s">
        <v>88</v>
      </c>
      <c r="Y117" s="472"/>
    </row>
    <row r="118" spans="2:25" ht="13.5" thickBot="1">
      <c r="B118" s="509" t="s">
        <v>534</v>
      </c>
      <c r="C118" s="837" t="s">
        <v>528</v>
      </c>
      <c r="D118" s="837"/>
      <c r="E118" s="837"/>
      <c r="F118" s="837"/>
      <c r="G118" s="509" t="s">
        <v>527</v>
      </c>
      <c r="H118" s="556" t="s">
        <v>73</v>
      </c>
      <c r="I118" s="556" t="s">
        <v>535</v>
      </c>
      <c r="J118" s="556" t="s">
        <v>68</v>
      </c>
      <c r="K118" s="673" t="s">
        <v>529</v>
      </c>
      <c r="L118" s="507">
        <f>N118</f>
        <v>27317.15</v>
      </c>
      <c r="M118" s="674">
        <v>0</v>
      </c>
      <c r="N118" s="675">
        <f>O118+P118+Q118</f>
        <v>27317.15</v>
      </c>
      <c r="O118" s="676">
        <v>27317.15</v>
      </c>
      <c r="P118" s="676">
        <v>0</v>
      </c>
      <c r="Q118" s="683">
        <v>0</v>
      </c>
      <c r="R118" s="677" t="s">
        <v>536</v>
      </c>
      <c r="S118" s="678">
        <v>1</v>
      </c>
      <c r="T118" s="679">
        <v>1</v>
      </c>
      <c r="U118" s="680">
        <v>116</v>
      </c>
      <c r="V118" s="679" t="s">
        <v>97</v>
      </c>
      <c r="W118" s="681"/>
      <c r="X118" s="681" t="s">
        <v>88</v>
      </c>
      <c r="Y118" s="682"/>
    </row>
    <row r="119" spans="2:25" ht="13.5" thickBot="1">
      <c r="B119" s="1"/>
      <c r="C119" s="1"/>
      <c r="D119" s="1"/>
      <c r="E119" s="1"/>
      <c r="F119" s="1"/>
      <c r="G119" s="1"/>
      <c r="H119" s="1"/>
      <c r="I119" s="1"/>
      <c r="J119" s="1"/>
      <c r="K119" s="49" t="s">
        <v>12</v>
      </c>
      <c r="L119" s="46">
        <f>SUM(L112:L118)</f>
        <v>1553507.0279999997</v>
      </c>
      <c r="M119" s="77"/>
      <c r="N119" s="46">
        <f>SUM(N112:N118)</f>
        <v>1553507.0279999997</v>
      </c>
      <c r="O119" s="46">
        <f>SUM(O112:O118)</f>
        <v>1553507.0279999997</v>
      </c>
      <c r="P119" s="46">
        <f>SUM(P112:P118)</f>
        <v>0</v>
      </c>
      <c r="Q119" s="46">
        <f>SUM(Q112:Q118)</f>
        <v>0</v>
      </c>
      <c r="R119" s="1"/>
      <c r="S119" s="1"/>
      <c r="T119" s="37"/>
      <c r="U119" s="37"/>
      <c r="V119" s="37"/>
      <c r="W119" s="37"/>
      <c r="X119" s="37"/>
      <c r="Y119" s="37"/>
    </row>
    <row r="120" spans="2:25" ht="12.75">
      <c r="B120" s="482"/>
      <c r="C120" s="483" t="s">
        <v>44</v>
      </c>
      <c r="D120" s="483"/>
      <c r="E120" s="514"/>
      <c r="F120" s="515"/>
      <c r="G120" s="482"/>
      <c r="H120" s="482"/>
      <c r="I120" s="484"/>
      <c r="J120" s="484"/>
      <c r="K120" s="522"/>
      <c r="L120" s="486"/>
      <c r="M120" s="487"/>
      <c r="N120" s="486"/>
      <c r="O120" s="486"/>
      <c r="P120" s="486"/>
      <c r="Q120" s="488"/>
      <c r="R120" s="523"/>
      <c r="S120" s="524"/>
      <c r="T120" s="490"/>
      <c r="U120" s="482"/>
      <c r="V120" s="490"/>
      <c r="W120" s="525"/>
      <c r="X120" s="525"/>
      <c r="Y120" s="482"/>
    </row>
    <row r="121" spans="2:25" ht="12.75">
      <c r="B121" s="526"/>
      <c r="C121" s="849"/>
      <c r="D121" s="850"/>
      <c r="E121" s="850"/>
      <c r="F121" s="851"/>
      <c r="G121" s="526"/>
      <c r="H121" s="526"/>
      <c r="I121" s="527"/>
      <c r="J121" s="527"/>
      <c r="K121" s="528"/>
      <c r="L121" s="529"/>
      <c r="M121" s="530"/>
      <c r="N121" s="529"/>
      <c r="O121" s="529"/>
      <c r="P121" s="529"/>
      <c r="Q121" s="531"/>
      <c r="R121" s="532"/>
      <c r="S121" s="533"/>
      <c r="T121" s="534"/>
      <c r="U121" s="526"/>
      <c r="V121" s="534"/>
      <c r="W121" s="535"/>
      <c r="X121" s="535"/>
      <c r="Y121" s="526"/>
    </row>
    <row r="122" spans="2:25" ht="12.75">
      <c r="B122" s="536" t="s">
        <v>350</v>
      </c>
      <c r="C122" s="848" t="s">
        <v>524</v>
      </c>
      <c r="D122" s="848"/>
      <c r="E122" s="848"/>
      <c r="F122" s="848"/>
      <c r="G122" s="536" t="s">
        <v>21</v>
      </c>
      <c r="H122" s="471" t="s">
        <v>74</v>
      </c>
      <c r="I122" s="537" t="s">
        <v>351</v>
      </c>
      <c r="J122" s="537" t="s">
        <v>68</v>
      </c>
      <c r="K122" s="538" t="s">
        <v>160</v>
      </c>
      <c r="L122" s="539">
        <f>N122</f>
        <v>626400</v>
      </c>
      <c r="M122" s="540">
        <v>1</v>
      </c>
      <c r="N122" s="474">
        <f>O122+P122+Q122</f>
        <v>626400</v>
      </c>
      <c r="O122" s="474">
        <v>0</v>
      </c>
      <c r="P122" s="474">
        <v>0</v>
      </c>
      <c r="Q122" s="474">
        <v>626400</v>
      </c>
      <c r="R122" s="536" t="s">
        <v>28</v>
      </c>
      <c r="S122" s="541">
        <v>300</v>
      </c>
      <c r="T122" s="479">
        <v>1</v>
      </c>
      <c r="U122" s="536">
        <v>1500</v>
      </c>
      <c r="V122" s="479" t="s">
        <v>97</v>
      </c>
      <c r="W122" s="542"/>
      <c r="X122" s="542" t="s">
        <v>88</v>
      </c>
      <c r="Y122" s="542"/>
    </row>
    <row r="123" spans="2:25" ht="13.5" thickBot="1">
      <c r="B123" s="543"/>
      <c r="C123" s="852"/>
      <c r="D123" s="853"/>
      <c r="E123" s="853"/>
      <c r="F123" s="854"/>
      <c r="G123" s="543"/>
      <c r="H123" s="543"/>
      <c r="I123" s="543"/>
      <c r="J123" s="543"/>
      <c r="K123" s="544"/>
      <c r="L123" s="543"/>
      <c r="M123" s="545"/>
      <c r="N123" s="546"/>
      <c r="O123" s="546"/>
      <c r="P123" s="546"/>
      <c r="Q123" s="543"/>
      <c r="R123" s="543"/>
      <c r="S123" s="547"/>
      <c r="T123" s="545"/>
      <c r="U123" s="547"/>
      <c r="V123" s="545"/>
      <c r="W123" s="543"/>
      <c r="X123" s="543"/>
      <c r="Y123" s="543"/>
    </row>
    <row r="124" spans="2:25" ht="13.5" thickBot="1">
      <c r="B124" s="1"/>
      <c r="C124" s="1"/>
      <c r="D124" s="1"/>
      <c r="E124" s="1"/>
      <c r="F124" s="1"/>
      <c r="G124" s="1"/>
      <c r="H124" s="1"/>
      <c r="I124" s="1"/>
      <c r="J124" s="1"/>
      <c r="K124" s="49" t="s">
        <v>12</v>
      </c>
      <c r="L124" s="46">
        <f>SUM(L121:L122)</f>
        <v>626400</v>
      </c>
      <c r="M124" s="77"/>
      <c r="N124" s="46">
        <f>SUM(N121:N123)</f>
        <v>626400</v>
      </c>
      <c r="O124" s="46">
        <f>SUM(O121:O123)</f>
        <v>0</v>
      </c>
      <c r="P124" s="46">
        <f>SUM(P121:P123)</f>
        <v>0</v>
      </c>
      <c r="Q124" s="46">
        <f>SUM(Q122:Q123)</f>
        <v>626400</v>
      </c>
      <c r="R124" s="1"/>
      <c r="S124" s="1"/>
      <c r="T124" s="1"/>
      <c r="U124" s="1"/>
      <c r="V124" s="1"/>
      <c r="W124" s="1"/>
      <c r="X124" s="1"/>
      <c r="Y124" s="1"/>
    </row>
    <row r="125" spans="2:25" ht="12.75">
      <c r="B125" s="482"/>
      <c r="C125" s="483" t="s">
        <v>46</v>
      </c>
      <c r="D125" s="514"/>
      <c r="E125" s="562"/>
      <c r="F125" s="515"/>
      <c r="G125" s="482"/>
      <c r="H125" s="482"/>
      <c r="I125" s="484"/>
      <c r="J125" s="484"/>
      <c r="K125" s="482"/>
      <c r="L125" s="486"/>
      <c r="M125" s="487"/>
      <c r="N125" s="486"/>
      <c r="O125" s="486"/>
      <c r="P125" s="488"/>
      <c r="Q125" s="488"/>
      <c r="R125" s="482"/>
      <c r="S125" s="482"/>
      <c r="T125" s="490"/>
      <c r="U125" s="491"/>
      <c r="V125" s="490"/>
      <c r="W125" s="548"/>
      <c r="X125" s="548"/>
      <c r="Y125" s="482"/>
    </row>
    <row r="126" spans="2:25" ht="18.75" customHeight="1">
      <c r="B126" s="471" t="s">
        <v>291</v>
      </c>
      <c r="C126" s="860" t="s">
        <v>323</v>
      </c>
      <c r="D126" s="860"/>
      <c r="E126" s="860"/>
      <c r="F126" s="860"/>
      <c r="G126" s="472" t="s">
        <v>21</v>
      </c>
      <c r="H126" s="471" t="s">
        <v>75</v>
      </c>
      <c r="I126" s="471" t="s">
        <v>109</v>
      </c>
      <c r="J126" s="471" t="s">
        <v>68</v>
      </c>
      <c r="K126" s="549" t="s">
        <v>237</v>
      </c>
      <c r="L126" s="474">
        <f aca="true" t="shared" si="8" ref="L126:L132">N126</f>
        <v>285130.29</v>
      </c>
      <c r="M126" s="475">
        <v>1</v>
      </c>
      <c r="N126" s="476">
        <f>Q126+O126</f>
        <v>285130.29</v>
      </c>
      <c r="O126" s="476">
        <v>285130.29</v>
      </c>
      <c r="P126" s="476">
        <v>0</v>
      </c>
      <c r="Q126" s="476">
        <v>0</v>
      </c>
      <c r="R126" s="472" t="s">
        <v>16</v>
      </c>
      <c r="S126" s="550">
        <v>2500</v>
      </c>
      <c r="T126" s="479">
        <v>1</v>
      </c>
      <c r="U126" s="550">
        <v>63</v>
      </c>
      <c r="V126" s="479" t="s">
        <v>97</v>
      </c>
      <c r="W126" s="480"/>
      <c r="X126" s="480" t="s">
        <v>88</v>
      </c>
      <c r="Y126" s="472"/>
    </row>
    <row r="127" spans="2:25" ht="21" customHeight="1">
      <c r="B127" s="471" t="s">
        <v>292</v>
      </c>
      <c r="C127" s="848" t="s">
        <v>164</v>
      </c>
      <c r="D127" s="848"/>
      <c r="E127" s="848"/>
      <c r="F127" s="848"/>
      <c r="G127" s="472" t="s">
        <v>21</v>
      </c>
      <c r="H127" s="471" t="s">
        <v>75</v>
      </c>
      <c r="I127" s="471" t="s">
        <v>110</v>
      </c>
      <c r="J127" s="471" t="s">
        <v>68</v>
      </c>
      <c r="K127" s="481" t="s">
        <v>228</v>
      </c>
      <c r="L127" s="474">
        <f t="shared" si="8"/>
        <v>99988.96</v>
      </c>
      <c r="M127" s="475">
        <v>1</v>
      </c>
      <c r="N127" s="476">
        <f>Q127+O127</f>
        <v>99988.96</v>
      </c>
      <c r="O127" s="476">
        <v>99988.96</v>
      </c>
      <c r="P127" s="476">
        <v>0</v>
      </c>
      <c r="Q127" s="476">
        <v>0</v>
      </c>
      <c r="R127" s="472" t="s">
        <v>16</v>
      </c>
      <c r="S127" s="550">
        <v>1500</v>
      </c>
      <c r="T127" s="479">
        <v>1</v>
      </c>
      <c r="U127" s="550">
        <v>175</v>
      </c>
      <c r="V127" s="479" t="s">
        <v>97</v>
      </c>
      <c r="W127" s="480"/>
      <c r="X127" s="480" t="s">
        <v>88</v>
      </c>
      <c r="Y127" s="472"/>
    </row>
    <row r="128" spans="2:25" ht="21.75" customHeight="1">
      <c r="B128" s="493" t="s">
        <v>290</v>
      </c>
      <c r="C128" s="858" t="s">
        <v>198</v>
      </c>
      <c r="D128" s="858"/>
      <c r="E128" s="858"/>
      <c r="F128" s="858"/>
      <c r="G128" s="494" t="s">
        <v>21</v>
      </c>
      <c r="H128" s="493" t="s">
        <v>69</v>
      </c>
      <c r="I128" s="471" t="s">
        <v>109</v>
      </c>
      <c r="J128" s="493" t="s">
        <v>68</v>
      </c>
      <c r="K128" s="481" t="s">
        <v>225</v>
      </c>
      <c r="L128" s="474">
        <f t="shared" si="8"/>
        <v>95020.92</v>
      </c>
      <c r="M128" s="475">
        <v>1</v>
      </c>
      <c r="N128" s="476">
        <f>Q128+O128</f>
        <v>95020.92</v>
      </c>
      <c r="O128" s="476">
        <v>95020.92</v>
      </c>
      <c r="P128" s="476">
        <v>0</v>
      </c>
      <c r="Q128" s="476">
        <v>0</v>
      </c>
      <c r="R128" s="516" t="s">
        <v>16</v>
      </c>
      <c r="S128" s="550">
        <v>600</v>
      </c>
      <c r="T128" s="479">
        <v>1</v>
      </c>
      <c r="U128" s="551">
        <v>163</v>
      </c>
      <c r="V128" s="499" t="s">
        <v>97</v>
      </c>
      <c r="W128" s="499"/>
      <c r="X128" s="552" t="s">
        <v>88</v>
      </c>
      <c r="Y128" s="472"/>
    </row>
    <row r="129" spans="2:25" ht="22.5" customHeight="1">
      <c r="B129" s="493" t="s">
        <v>293</v>
      </c>
      <c r="C129" s="858" t="s">
        <v>198</v>
      </c>
      <c r="D129" s="858"/>
      <c r="E129" s="858"/>
      <c r="F129" s="858"/>
      <c r="G129" s="494" t="s">
        <v>21</v>
      </c>
      <c r="H129" s="493" t="s">
        <v>69</v>
      </c>
      <c r="I129" s="471" t="s">
        <v>109</v>
      </c>
      <c r="J129" s="493" t="s">
        <v>68</v>
      </c>
      <c r="K129" s="481" t="s">
        <v>325</v>
      </c>
      <c r="L129" s="474">
        <f>N129</f>
        <v>94206.44</v>
      </c>
      <c r="M129" s="475">
        <v>1</v>
      </c>
      <c r="N129" s="476">
        <f>Q129+O129</f>
        <v>94206.44</v>
      </c>
      <c r="O129" s="476">
        <v>94206.44</v>
      </c>
      <c r="P129" s="476">
        <v>0</v>
      </c>
      <c r="Q129" s="476">
        <v>0</v>
      </c>
      <c r="R129" s="516" t="s">
        <v>16</v>
      </c>
      <c r="S129" s="550">
        <v>600</v>
      </c>
      <c r="T129" s="479">
        <v>1</v>
      </c>
      <c r="U129" s="551">
        <v>250</v>
      </c>
      <c r="V129" s="499" t="s">
        <v>97</v>
      </c>
      <c r="W129" s="499"/>
      <c r="X129" s="552" t="s">
        <v>88</v>
      </c>
      <c r="Y129" s="472"/>
    </row>
    <row r="130" spans="2:25" ht="23.25" customHeight="1">
      <c r="B130" s="493" t="s">
        <v>294</v>
      </c>
      <c r="C130" s="858" t="s">
        <v>198</v>
      </c>
      <c r="D130" s="858"/>
      <c r="E130" s="858"/>
      <c r="F130" s="858"/>
      <c r="G130" s="494" t="s">
        <v>21</v>
      </c>
      <c r="H130" s="493" t="s">
        <v>69</v>
      </c>
      <c r="I130" s="471" t="s">
        <v>109</v>
      </c>
      <c r="J130" s="493" t="s">
        <v>68</v>
      </c>
      <c r="K130" s="553" t="s">
        <v>229</v>
      </c>
      <c r="L130" s="496">
        <f t="shared" si="8"/>
        <v>142551.45</v>
      </c>
      <c r="M130" s="475">
        <v>1</v>
      </c>
      <c r="N130" s="496">
        <f>Q130+P130+O130</f>
        <v>142551.45</v>
      </c>
      <c r="O130" s="496">
        <v>142551.45</v>
      </c>
      <c r="P130" s="496">
        <v>0</v>
      </c>
      <c r="Q130" s="496">
        <v>0</v>
      </c>
      <c r="R130" s="516" t="s">
        <v>16</v>
      </c>
      <c r="S130" s="494">
        <v>450</v>
      </c>
      <c r="T130" s="479">
        <v>1</v>
      </c>
      <c r="U130" s="551">
        <v>72</v>
      </c>
      <c r="V130" s="499" t="s">
        <v>97</v>
      </c>
      <c r="W130" s="499"/>
      <c r="X130" s="480" t="s">
        <v>88</v>
      </c>
      <c r="Y130" s="480"/>
    </row>
    <row r="131" spans="2:25" ht="23.25" customHeight="1">
      <c r="B131" s="493" t="s">
        <v>313</v>
      </c>
      <c r="C131" s="858" t="s">
        <v>198</v>
      </c>
      <c r="D131" s="858"/>
      <c r="E131" s="858"/>
      <c r="F131" s="858"/>
      <c r="G131" s="494" t="s">
        <v>21</v>
      </c>
      <c r="H131" s="493" t="s">
        <v>69</v>
      </c>
      <c r="I131" s="471" t="s">
        <v>109</v>
      </c>
      <c r="J131" s="493" t="s">
        <v>68</v>
      </c>
      <c r="K131" s="553" t="s">
        <v>230</v>
      </c>
      <c r="L131" s="496">
        <f t="shared" si="8"/>
        <v>288929.41</v>
      </c>
      <c r="M131" s="475">
        <v>1</v>
      </c>
      <c r="N131" s="496">
        <f>Q131+P131+O131</f>
        <v>288929.41</v>
      </c>
      <c r="O131" s="496">
        <v>288929.41</v>
      </c>
      <c r="P131" s="496">
        <v>0</v>
      </c>
      <c r="Q131" s="496">
        <v>0</v>
      </c>
      <c r="R131" s="516" t="s">
        <v>16</v>
      </c>
      <c r="S131" s="494">
        <v>900</v>
      </c>
      <c r="T131" s="479">
        <v>1</v>
      </c>
      <c r="U131" s="551">
        <v>160</v>
      </c>
      <c r="V131" s="499" t="s">
        <v>97</v>
      </c>
      <c r="W131" s="499"/>
      <c r="X131" s="480" t="s">
        <v>88</v>
      </c>
      <c r="Y131" s="480"/>
    </row>
    <row r="132" spans="2:25" ht="21.75" customHeight="1">
      <c r="B132" s="493" t="s">
        <v>324</v>
      </c>
      <c r="C132" s="858" t="s">
        <v>198</v>
      </c>
      <c r="D132" s="858"/>
      <c r="E132" s="858"/>
      <c r="F132" s="858"/>
      <c r="G132" s="494" t="s">
        <v>21</v>
      </c>
      <c r="H132" s="493" t="s">
        <v>69</v>
      </c>
      <c r="I132" s="471" t="s">
        <v>109</v>
      </c>
      <c r="J132" s="493" t="s">
        <v>68</v>
      </c>
      <c r="K132" s="554" t="s">
        <v>326</v>
      </c>
      <c r="L132" s="496">
        <f t="shared" si="8"/>
        <v>138454.06</v>
      </c>
      <c r="M132" s="475">
        <v>1</v>
      </c>
      <c r="N132" s="496">
        <f>Q132+P132+O132</f>
        <v>138454.06</v>
      </c>
      <c r="O132" s="496">
        <v>138454.06</v>
      </c>
      <c r="P132" s="496">
        <v>0</v>
      </c>
      <c r="Q132" s="496">
        <v>0</v>
      </c>
      <c r="R132" s="516" t="s">
        <v>16</v>
      </c>
      <c r="S132" s="494">
        <v>900</v>
      </c>
      <c r="T132" s="479">
        <v>1</v>
      </c>
      <c r="U132" s="551">
        <v>160</v>
      </c>
      <c r="V132" s="499" t="s">
        <v>97</v>
      </c>
      <c r="W132" s="499"/>
      <c r="X132" s="480" t="s">
        <v>88</v>
      </c>
      <c r="Y132" s="480"/>
    </row>
    <row r="133" spans="2:25" ht="12.75">
      <c r="B133" s="493"/>
      <c r="C133" s="858"/>
      <c r="D133" s="858"/>
      <c r="E133" s="858"/>
      <c r="F133" s="858"/>
      <c r="G133" s="494"/>
      <c r="H133" s="493"/>
      <c r="I133" s="493"/>
      <c r="J133" s="493"/>
      <c r="K133" s="554"/>
      <c r="L133" s="496"/>
      <c r="M133" s="497"/>
      <c r="N133" s="496"/>
      <c r="O133" s="496"/>
      <c r="P133" s="496"/>
      <c r="Q133" s="496"/>
      <c r="R133" s="516"/>
      <c r="S133" s="494"/>
      <c r="T133" s="479"/>
      <c r="U133" s="551"/>
      <c r="V133" s="499"/>
      <c r="W133" s="499"/>
      <c r="X133" s="552"/>
      <c r="Y133" s="480"/>
    </row>
    <row r="134" spans="2:25" ht="13.5" thickBot="1">
      <c r="B134" s="555"/>
      <c r="C134" s="861"/>
      <c r="D134" s="861"/>
      <c r="E134" s="861"/>
      <c r="F134" s="861"/>
      <c r="G134" s="509"/>
      <c r="H134" s="509"/>
      <c r="I134" s="556"/>
      <c r="J134" s="556"/>
      <c r="K134" s="557"/>
      <c r="L134" s="558"/>
      <c r="M134" s="559"/>
      <c r="N134" s="507"/>
      <c r="O134" s="507"/>
      <c r="P134" s="507"/>
      <c r="Q134" s="507"/>
      <c r="R134" s="509"/>
      <c r="S134" s="560"/>
      <c r="T134" s="561"/>
      <c r="U134" s="512"/>
      <c r="V134" s="561"/>
      <c r="W134" s="513"/>
      <c r="X134" s="513"/>
      <c r="Y134" s="509"/>
    </row>
    <row r="135" spans="2:25" ht="13.5" thickBot="1">
      <c r="B135" s="1"/>
      <c r="C135" s="50"/>
      <c r="D135" s="50"/>
      <c r="E135" s="50"/>
      <c r="F135" s="50"/>
      <c r="G135" s="50"/>
      <c r="H135" s="1"/>
      <c r="I135" s="1"/>
      <c r="J135" s="1"/>
      <c r="K135" s="49" t="s">
        <v>12</v>
      </c>
      <c r="L135" s="46">
        <f>SUM(L126:L134)</f>
        <v>1144281.53</v>
      </c>
      <c r="M135" s="77"/>
      <c r="N135" s="46">
        <f>SUM(N126:N134)</f>
        <v>1144281.53</v>
      </c>
      <c r="O135" s="46">
        <f>SUM(O125:O134)</f>
        <v>1144281.53</v>
      </c>
      <c r="P135" s="46">
        <f>SUM(P123:P134)</f>
        <v>0</v>
      </c>
      <c r="Q135" s="46">
        <f>SUM(Q123:Q134)</f>
        <v>626400</v>
      </c>
      <c r="R135" s="67"/>
      <c r="S135" s="50"/>
      <c r="T135" s="53"/>
      <c r="U135" s="53"/>
      <c r="V135" s="53"/>
      <c r="W135" s="53"/>
      <c r="X135" s="53"/>
      <c r="Y135" s="53"/>
    </row>
    <row r="136" spans="2:24" ht="12.75">
      <c r="B136" s="8"/>
      <c r="C136" s="68" t="s">
        <v>45</v>
      </c>
      <c r="D136" s="69"/>
      <c r="E136" s="69"/>
      <c r="F136" s="70"/>
      <c r="G136" s="8"/>
      <c r="H136" s="8"/>
      <c r="I136" s="12"/>
      <c r="J136" s="12"/>
      <c r="K136" s="8"/>
      <c r="L136" s="23"/>
      <c r="M136" s="82"/>
      <c r="N136" s="27"/>
      <c r="O136" s="27"/>
      <c r="P136" s="28"/>
      <c r="R136" s="8"/>
      <c r="S136" s="8"/>
      <c r="T136" s="81"/>
      <c r="U136" s="71"/>
      <c r="V136" s="83"/>
      <c r="W136" s="32"/>
      <c r="X136" s="29"/>
    </row>
    <row r="137" spans="2:24" ht="36">
      <c r="B137" s="472" t="s">
        <v>330</v>
      </c>
      <c r="C137" s="862" t="s">
        <v>201</v>
      </c>
      <c r="D137" s="862"/>
      <c r="E137" s="862"/>
      <c r="F137" s="862"/>
      <c r="G137" s="472" t="s">
        <v>21</v>
      </c>
      <c r="H137" s="472">
        <v>10</v>
      </c>
      <c r="I137" s="472">
        <v>1040</v>
      </c>
      <c r="J137" s="471" t="s">
        <v>76</v>
      </c>
      <c r="K137" s="563" t="s">
        <v>196</v>
      </c>
      <c r="L137" s="539">
        <f aca="true" t="shared" si="9" ref="L137:L142">N137</f>
        <v>899361</v>
      </c>
      <c r="M137" s="540">
        <v>1</v>
      </c>
      <c r="N137" s="474">
        <f aca="true" t="shared" si="10" ref="N137:N142">O137</f>
        <v>899361</v>
      </c>
      <c r="O137" s="474">
        <v>899361</v>
      </c>
      <c r="P137" s="564">
        <v>0</v>
      </c>
      <c r="R137" s="540" t="s">
        <v>29</v>
      </c>
      <c r="S137" s="565">
        <v>1</v>
      </c>
      <c r="T137" s="566">
        <v>1</v>
      </c>
      <c r="U137" s="536">
        <v>300</v>
      </c>
      <c r="V137" s="479" t="s">
        <v>515</v>
      </c>
      <c r="W137" s="542" t="s">
        <v>23</v>
      </c>
      <c r="X137" s="542" t="s">
        <v>87</v>
      </c>
    </row>
    <row r="138" spans="2:24" ht="36">
      <c r="B138" s="472" t="s">
        <v>333</v>
      </c>
      <c r="C138" s="862" t="s">
        <v>327</v>
      </c>
      <c r="D138" s="862"/>
      <c r="E138" s="862"/>
      <c r="F138" s="862"/>
      <c r="G138" s="472" t="s">
        <v>21</v>
      </c>
      <c r="H138" s="472">
        <v>10</v>
      </c>
      <c r="I138" s="472">
        <v>1040</v>
      </c>
      <c r="J138" s="471" t="s">
        <v>76</v>
      </c>
      <c r="K138" s="563" t="s">
        <v>57</v>
      </c>
      <c r="L138" s="539">
        <f t="shared" si="9"/>
        <v>90000</v>
      </c>
      <c r="M138" s="540">
        <v>1</v>
      </c>
      <c r="N138" s="474">
        <f t="shared" si="10"/>
        <v>90000</v>
      </c>
      <c r="O138" s="474">
        <v>90000</v>
      </c>
      <c r="P138" s="564">
        <v>0</v>
      </c>
      <c r="R138" s="540" t="s">
        <v>338</v>
      </c>
      <c r="S138" s="565">
        <v>100</v>
      </c>
      <c r="T138" s="566">
        <v>1</v>
      </c>
      <c r="U138" s="536">
        <v>328</v>
      </c>
      <c r="V138" s="479" t="s">
        <v>515</v>
      </c>
      <c r="W138" s="542" t="s">
        <v>23</v>
      </c>
      <c r="X138" s="542" t="s">
        <v>87</v>
      </c>
    </row>
    <row r="139" spans="2:24" ht="36">
      <c r="B139" s="472" t="s">
        <v>334</v>
      </c>
      <c r="C139" s="862" t="s">
        <v>339</v>
      </c>
      <c r="D139" s="862"/>
      <c r="E139" s="862"/>
      <c r="F139" s="862"/>
      <c r="G139" s="472" t="s">
        <v>21</v>
      </c>
      <c r="H139" s="472">
        <v>10</v>
      </c>
      <c r="I139" s="472">
        <v>1040</v>
      </c>
      <c r="J139" s="471" t="s">
        <v>76</v>
      </c>
      <c r="K139" s="563" t="s">
        <v>61</v>
      </c>
      <c r="L139" s="539">
        <v>40000</v>
      </c>
      <c r="M139" s="540">
        <v>1</v>
      </c>
      <c r="N139" s="474">
        <f t="shared" si="10"/>
        <v>40000</v>
      </c>
      <c r="O139" s="474">
        <v>40000</v>
      </c>
      <c r="P139" s="564">
        <v>0</v>
      </c>
      <c r="R139" s="540" t="s">
        <v>338</v>
      </c>
      <c r="S139" s="565">
        <v>60</v>
      </c>
      <c r="T139" s="566">
        <v>1</v>
      </c>
      <c r="U139" s="536">
        <v>360</v>
      </c>
      <c r="V139" s="479" t="s">
        <v>515</v>
      </c>
      <c r="W139" s="542" t="s">
        <v>23</v>
      </c>
      <c r="X139" s="542" t="s">
        <v>87</v>
      </c>
    </row>
    <row r="140" spans="2:24" ht="36">
      <c r="B140" s="472" t="s">
        <v>331</v>
      </c>
      <c r="C140" s="862" t="s">
        <v>328</v>
      </c>
      <c r="D140" s="862"/>
      <c r="E140" s="862"/>
      <c r="F140" s="862"/>
      <c r="G140" s="472" t="s">
        <v>21</v>
      </c>
      <c r="H140" s="472">
        <v>10</v>
      </c>
      <c r="I140" s="472">
        <v>10332</v>
      </c>
      <c r="J140" s="471" t="s">
        <v>76</v>
      </c>
      <c r="K140" s="563" t="s">
        <v>329</v>
      </c>
      <c r="L140" s="539">
        <f t="shared" si="9"/>
        <v>85339.5</v>
      </c>
      <c r="M140" s="540">
        <v>1</v>
      </c>
      <c r="N140" s="474">
        <f t="shared" si="10"/>
        <v>85339.5</v>
      </c>
      <c r="O140" s="474">
        <v>85339.5</v>
      </c>
      <c r="P140" s="564">
        <v>0</v>
      </c>
      <c r="R140" s="540" t="s">
        <v>16</v>
      </c>
      <c r="S140" s="565">
        <v>20</v>
      </c>
      <c r="T140" s="566">
        <v>1</v>
      </c>
      <c r="U140" s="536">
        <v>185</v>
      </c>
      <c r="V140" s="479" t="s">
        <v>515</v>
      </c>
      <c r="W140" s="542" t="s">
        <v>23</v>
      </c>
      <c r="X140" s="542" t="s">
        <v>87</v>
      </c>
    </row>
    <row r="141" spans="2:24" ht="36">
      <c r="B141" s="472" t="s">
        <v>332</v>
      </c>
      <c r="C141" s="862" t="s">
        <v>328</v>
      </c>
      <c r="D141" s="862"/>
      <c r="E141" s="862"/>
      <c r="F141" s="862"/>
      <c r="G141" s="472" t="s">
        <v>21</v>
      </c>
      <c r="H141" s="472">
        <v>10</v>
      </c>
      <c r="I141" s="472">
        <v>10332</v>
      </c>
      <c r="J141" s="471" t="s">
        <v>76</v>
      </c>
      <c r="K141" s="563" t="s">
        <v>186</v>
      </c>
      <c r="L141" s="539">
        <f t="shared" si="9"/>
        <v>85339.5</v>
      </c>
      <c r="M141" s="540">
        <v>1</v>
      </c>
      <c r="N141" s="474">
        <f t="shared" si="10"/>
        <v>85339.5</v>
      </c>
      <c r="O141" s="474">
        <v>85339.5</v>
      </c>
      <c r="P141" s="564">
        <v>0</v>
      </c>
      <c r="R141" s="540" t="s">
        <v>16</v>
      </c>
      <c r="S141" s="565">
        <v>20</v>
      </c>
      <c r="T141" s="566">
        <v>1</v>
      </c>
      <c r="U141" s="536">
        <v>71</v>
      </c>
      <c r="V141" s="479" t="s">
        <v>515</v>
      </c>
      <c r="W141" s="542" t="s">
        <v>23</v>
      </c>
      <c r="X141" s="542" t="s">
        <v>87</v>
      </c>
    </row>
    <row r="142" spans="2:24" ht="36">
      <c r="B142" s="472" t="s">
        <v>335</v>
      </c>
      <c r="C142" s="862" t="s">
        <v>336</v>
      </c>
      <c r="D142" s="862"/>
      <c r="E142" s="862"/>
      <c r="F142" s="862"/>
      <c r="G142" s="472" t="s">
        <v>21</v>
      </c>
      <c r="H142" s="472">
        <v>10</v>
      </c>
      <c r="I142" s="472">
        <v>1033218</v>
      </c>
      <c r="J142" s="471" t="s">
        <v>76</v>
      </c>
      <c r="K142" s="563" t="s">
        <v>196</v>
      </c>
      <c r="L142" s="539">
        <f t="shared" si="9"/>
        <v>399960</v>
      </c>
      <c r="M142" s="540">
        <v>1</v>
      </c>
      <c r="N142" s="474">
        <f t="shared" si="10"/>
        <v>399960</v>
      </c>
      <c r="O142" s="474">
        <v>399960</v>
      </c>
      <c r="P142" s="564">
        <v>0</v>
      </c>
      <c r="R142" s="540" t="s">
        <v>337</v>
      </c>
      <c r="S142" s="565">
        <v>250</v>
      </c>
      <c r="T142" s="566">
        <v>1</v>
      </c>
      <c r="U142" s="536">
        <v>500</v>
      </c>
      <c r="V142" s="479" t="s">
        <v>515</v>
      </c>
      <c r="W142" s="542" t="s">
        <v>23</v>
      </c>
      <c r="X142" s="542" t="s">
        <v>87</v>
      </c>
    </row>
    <row r="143" spans="2:24" ht="13.5" thickBot="1">
      <c r="B143" s="555"/>
      <c r="C143" s="864"/>
      <c r="D143" s="865"/>
      <c r="E143" s="865"/>
      <c r="F143" s="866"/>
      <c r="G143" s="509"/>
      <c r="H143" s="509"/>
      <c r="I143" s="556"/>
      <c r="J143" s="556"/>
      <c r="K143" s="544"/>
      <c r="L143" s="543"/>
      <c r="M143" s="545"/>
      <c r="N143" s="546"/>
      <c r="O143" s="546"/>
      <c r="P143" s="543"/>
      <c r="R143" s="509"/>
      <c r="S143" s="560"/>
      <c r="T143" s="561"/>
      <c r="U143" s="567"/>
      <c r="V143" s="561"/>
      <c r="W143" s="513"/>
      <c r="X143" s="509"/>
    </row>
    <row r="144" spans="2:23" ht="13.5" thickBot="1">
      <c r="B144" s="1"/>
      <c r="C144" s="53"/>
      <c r="D144" s="53"/>
      <c r="E144" s="53"/>
      <c r="F144" s="53"/>
      <c r="G144" s="53"/>
      <c r="H144" s="1"/>
      <c r="I144" s="1"/>
      <c r="J144" s="1"/>
      <c r="K144" s="710" t="s">
        <v>12</v>
      </c>
      <c r="L144" s="711">
        <f>SUM(L136:L143)</f>
        <v>1600000</v>
      </c>
      <c r="M144" s="77"/>
      <c r="N144" s="711">
        <f>SUM(N136:N143)</f>
        <v>1600000</v>
      </c>
      <c r="O144" s="711">
        <f>SUM(O136:O143)</f>
        <v>1600000</v>
      </c>
      <c r="P144" s="711">
        <f>SUM(P134:P143)</f>
        <v>0</v>
      </c>
      <c r="Q144" s="54"/>
      <c r="R144" s="53"/>
      <c r="S144" s="53"/>
      <c r="T144" s="53"/>
      <c r="U144" s="53"/>
      <c r="V144" s="53"/>
      <c r="W144" s="53"/>
    </row>
    <row r="145" spans="2:22" ht="12.75">
      <c r="B145" s="712">
        <v>11</v>
      </c>
      <c r="C145" s="932" t="s">
        <v>18</v>
      </c>
      <c r="D145" s="933"/>
      <c r="E145" s="933"/>
      <c r="F145" s="934"/>
      <c r="G145" s="713"/>
      <c r="H145" s="713"/>
      <c r="I145" s="714"/>
      <c r="J145" s="723"/>
      <c r="K145" s="715"/>
      <c r="L145" s="716"/>
      <c r="M145" s="80"/>
      <c r="N145" s="717"/>
      <c r="O145" s="718"/>
      <c r="P145" s="123"/>
      <c r="Q145" s="719"/>
      <c r="R145" s="720"/>
      <c r="S145" s="721"/>
      <c r="T145" s="720"/>
      <c r="U145" s="722"/>
      <c r="V145" s="722"/>
    </row>
    <row r="146" spans="2:22" ht="12.75">
      <c r="B146" s="128">
        <v>1134</v>
      </c>
      <c r="C146" s="876" t="s">
        <v>123</v>
      </c>
      <c r="D146" s="877"/>
      <c r="E146" s="877"/>
      <c r="F146" s="878"/>
      <c r="G146" s="41"/>
      <c r="H146" s="41"/>
      <c r="I146" s="42"/>
      <c r="J146" s="724"/>
      <c r="K146" s="72"/>
      <c r="L146" s="75"/>
      <c r="M146" s="63"/>
      <c r="N146" s="17"/>
      <c r="O146" s="98"/>
      <c r="P146" s="2"/>
      <c r="Q146" s="3"/>
      <c r="R146" s="84"/>
      <c r="S146" s="96"/>
      <c r="T146" s="84"/>
      <c r="U146" s="18"/>
      <c r="V146" s="18"/>
    </row>
    <row r="147" spans="2:22" ht="12.75">
      <c r="B147" s="334"/>
      <c r="C147" s="870" t="s">
        <v>126</v>
      </c>
      <c r="D147" s="871"/>
      <c r="E147" s="871"/>
      <c r="F147" s="872"/>
      <c r="G147" s="40" t="s">
        <v>21</v>
      </c>
      <c r="H147" s="335">
        <v>11</v>
      </c>
      <c r="I147" s="336" t="s">
        <v>127</v>
      </c>
      <c r="J147" s="724"/>
      <c r="K147" s="337" t="s">
        <v>17</v>
      </c>
      <c r="L147" s="338">
        <f>N147</f>
        <v>349834.4800000001</v>
      </c>
      <c r="M147" s="339">
        <v>1</v>
      </c>
      <c r="N147" s="338">
        <f>O147</f>
        <v>349834.4800000001</v>
      </c>
      <c r="O147" s="338">
        <v>349834.4800000001</v>
      </c>
      <c r="P147" s="338">
        <v>0</v>
      </c>
      <c r="Q147" s="750"/>
      <c r="R147" s="342"/>
      <c r="S147" s="343"/>
      <c r="T147" s="342"/>
      <c r="U147" s="344"/>
      <c r="V147" s="344"/>
    </row>
    <row r="148" spans="2:22" ht="12.75">
      <c r="B148" s="345">
        <v>1137</v>
      </c>
      <c r="C148" s="873" t="s">
        <v>124</v>
      </c>
      <c r="D148" s="874"/>
      <c r="E148" s="874"/>
      <c r="F148" s="875"/>
      <c r="G148" s="335"/>
      <c r="H148" s="335"/>
      <c r="I148" s="336"/>
      <c r="J148" s="724"/>
      <c r="K148" s="346"/>
      <c r="L148" s="338"/>
      <c r="M148" s="339"/>
      <c r="N148" s="338"/>
      <c r="O148" s="338"/>
      <c r="P148" s="338"/>
      <c r="Q148" s="751"/>
      <c r="R148" s="342"/>
      <c r="S148" s="343"/>
      <c r="T148" s="342"/>
      <c r="U148" s="344"/>
      <c r="V148" s="344"/>
    </row>
    <row r="149" spans="2:22" ht="12.75">
      <c r="B149" s="334"/>
      <c r="C149" s="879" t="s">
        <v>100</v>
      </c>
      <c r="D149" s="880"/>
      <c r="E149" s="880"/>
      <c r="F149" s="881"/>
      <c r="G149" s="40" t="s">
        <v>21</v>
      </c>
      <c r="H149" s="335">
        <v>11</v>
      </c>
      <c r="I149" s="336" t="s">
        <v>128</v>
      </c>
      <c r="J149" s="724"/>
      <c r="K149" s="337" t="s">
        <v>17</v>
      </c>
      <c r="L149" s="338">
        <f>N149</f>
        <v>200000</v>
      </c>
      <c r="M149" s="339">
        <v>1</v>
      </c>
      <c r="N149" s="338">
        <f>O149</f>
        <v>200000</v>
      </c>
      <c r="O149" s="338">
        <v>200000</v>
      </c>
      <c r="P149" s="338">
        <v>0</v>
      </c>
      <c r="Q149" s="341"/>
      <c r="R149" s="342"/>
      <c r="S149" s="343"/>
      <c r="T149" s="342"/>
      <c r="U149" s="344"/>
      <c r="V149" s="344"/>
    </row>
    <row r="150" spans="2:22" ht="12.75">
      <c r="B150" s="345">
        <v>1140</v>
      </c>
      <c r="C150" s="873" t="s">
        <v>125</v>
      </c>
      <c r="D150" s="874"/>
      <c r="E150" s="874"/>
      <c r="F150" s="875"/>
      <c r="G150" s="335"/>
      <c r="H150" s="335"/>
      <c r="I150" s="336"/>
      <c r="J150" s="724"/>
      <c r="K150" s="346"/>
      <c r="L150" s="338"/>
      <c r="M150" s="339"/>
      <c r="N150" s="338"/>
      <c r="O150" s="338"/>
      <c r="P150" s="338"/>
      <c r="Q150" s="341"/>
      <c r="R150" s="342"/>
      <c r="S150" s="343"/>
      <c r="T150" s="342"/>
      <c r="U150" s="344"/>
      <c r="V150" s="344"/>
    </row>
    <row r="151" spans="2:22" ht="12.75">
      <c r="B151" s="40"/>
      <c r="C151" s="870" t="s">
        <v>99</v>
      </c>
      <c r="D151" s="871"/>
      <c r="E151" s="871"/>
      <c r="F151" s="872"/>
      <c r="G151" s="40" t="s">
        <v>21</v>
      </c>
      <c r="H151" s="335">
        <v>11</v>
      </c>
      <c r="I151" s="332" t="s">
        <v>129</v>
      </c>
      <c r="J151" s="724"/>
      <c r="K151" s="337" t="s">
        <v>17</v>
      </c>
      <c r="L151" s="338">
        <f>N151</f>
        <v>387033.8</v>
      </c>
      <c r="M151" s="94">
        <v>1</v>
      </c>
      <c r="N151" s="338">
        <f>O151</f>
        <v>387033.8</v>
      </c>
      <c r="O151" s="338">
        <v>387033.8</v>
      </c>
      <c r="P151" s="338">
        <v>0</v>
      </c>
      <c r="Q151" s="347"/>
      <c r="R151" s="95"/>
      <c r="S151" s="348"/>
      <c r="T151" s="95"/>
      <c r="U151" s="97"/>
      <c r="V151" s="97"/>
    </row>
    <row r="152" spans="2:22" ht="13.5" thickBot="1">
      <c r="B152" s="4"/>
      <c r="C152" s="867"/>
      <c r="D152" s="868"/>
      <c r="E152" s="868"/>
      <c r="F152" s="869"/>
      <c r="G152" s="4"/>
      <c r="H152" s="4"/>
      <c r="I152" s="4"/>
      <c r="J152" s="725"/>
      <c r="K152" s="73"/>
      <c r="L152" s="5"/>
      <c r="M152" s="64"/>
      <c r="N152" s="13"/>
      <c r="O152" s="13"/>
      <c r="P152" s="4"/>
      <c r="Q152" s="14"/>
      <c r="R152" s="64"/>
      <c r="S152" s="85"/>
      <c r="T152" s="64"/>
      <c r="U152" s="4"/>
      <c r="V152" s="4"/>
    </row>
    <row r="153" spans="2:22" ht="13.5" thickBot="1">
      <c r="B153" s="1"/>
      <c r="C153" s="1"/>
      <c r="D153" s="1"/>
      <c r="E153" s="1"/>
      <c r="F153" s="1"/>
      <c r="G153" s="1"/>
      <c r="H153" s="1"/>
      <c r="I153" s="1"/>
      <c r="K153" s="49" t="s">
        <v>12</v>
      </c>
      <c r="L153" s="46">
        <f>SUM(L147:L151)</f>
        <v>936868.28</v>
      </c>
      <c r="M153" s="77"/>
      <c r="N153" s="46">
        <f>SUM(N145:N152)</f>
        <v>936868.28</v>
      </c>
      <c r="O153" s="46">
        <f>SUM(O145:O152)</f>
        <v>936868.28</v>
      </c>
      <c r="P153" s="46"/>
      <c r="Q153" s="1"/>
      <c r="R153" s="1"/>
      <c r="S153" s="1"/>
      <c r="T153" s="1"/>
      <c r="U153" s="1"/>
      <c r="V153" s="1"/>
    </row>
    <row r="154" spans="2:22" ht="12.75">
      <c r="B154" s="625">
        <v>12</v>
      </c>
      <c r="C154" s="855" t="s">
        <v>20</v>
      </c>
      <c r="D154" s="856"/>
      <c r="E154" s="856"/>
      <c r="F154" s="857"/>
      <c r="G154" s="626"/>
      <c r="H154" s="626"/>
      <c r="I154" s="627"/>
      <c r="J154" s="723"/>
      <c r="K154" s="628"/>
      <c r="L154" s="629"/>
      <c r="M154" s="630"/>
      <c r="N154" s="631"/>
      <c r="O154" s="632"/>
      <c r="P154" s="633"/>
      <c r="Q154" s="635"/>
      <c r="R154" s="636"/>
      <c r="S154" s="637"/>
      <c r="T154" s="636"/>
      <c r="U154" s="638"/>
      <c r="V154" s="638"/>
    </row>
    <row r="155" spans="2:22" ht="12.75">
      <c r="B155" s="578">
        <v>1238</v>
      </c>
      <c r="C155" s="882" t="s">
        <v>121</v>
      </c>
      <c r="D155" s="883"/>
      <c r="E155" s="883"/>
      <c r="F155" s="884"/>
      <c r="G155" s="536" t="s">
        <v>21</v>
      </c>
      <c r="H155" s="536">
        <v>12</v>
      </c>
      <c r="I155" s="537" t="s">
        <v>131</v>
      </c>
      <c r="J155" s="724"/>
      <c r="K155" s="579" t="s">
        <v>17</v>
      </c>
      <c r="L155" s="564">
        <v>300000</v>
      </c>
      <c r="M155" s="581">
        <v>1</v>
      </c>
      <c r="N155" s="564">
        <v>300000</v>
      </c>
      <c r="O155" s="564">
        <v>300000</v>
      </c>
      <c r="P155" s="582"/>
      <c r="Q155" s="584"/>
      <c r="R155" s="585"/>
      <c r="S155" s="586"/>
      <c r="T155" s="585"/>
      <c r="U155" s="587"/>
      <c r="V155" s="587"/>
    </row>
    <row r="156" spans="2:22" ht="12.75">
      <c r="B156" s="536"/>
      <c r="C156" s="594" t="s">
        <v>85</v>
      </c>
      <c r="D156" s="595"/>
      <c r="E156" s="595"/>
      <c r="F156" s="596"/>
      <c r="G156" s="536"/>
      <c r="H156" s="536"/>
      <c r="I156" s="537"/>
      <c r="J156" s="724"/>
      <c r="K156" s="579"/>
      <c r="L156" s="564"/>
      <c r="M156" s="475"/>
      <c r="N156" s="564"/>
      <c r="O156" s="564"/>
      <c r="P156" s="564"/>
      <c r="Q156" s="588"/>
      <c r="R156" s="566"/>
      <c r="S156" s="589"/>
      <c r="T156" s="566"/>
      <c r="U156" s="542"/>
      <c r="V156" s="542"/>
    </row>
    <row r="157" spans="2:22" ht="12.75">
      <c r="B157" s="536"/>
      <c r="C157" s="594" t="s">
        <v>86</v>
      </c>
      <c r="D157" s="595"/>
      <c r="E157" s="595"/>
      <c r="F157" s="596"/>
      <c r="G157" s="536"/>
      <c r="H157" s="536"/>
      <c r="I157" s="537"/>
      <c r="J157" s="724"/>
      <c r="K157" s="579"/>
      <c r="L157" s="564"/>
      <c r="M157" s="475"/>
      <c r="N157" s="564"/>
      <c r="O157" s="564"/>
      <c r="P157" s="564"/>
      <c r="Q157" s="588"/>
      <c r="R157" s="566"/>
      <c r="S157" s="589"/>
      <c r="T157" s="566"/>
      <c r="U157" s="542"/>
      <c r="V157" s="542"/>
    </row>
    <row r="158" spans="2:22" ht="12.75">
      <c r="B158" s="536"/>
      <c r="C158" s="594" t="s">
        <v>525</v>
      </c>
      <c r="D158" s="595"/>
      <c r="E158" s="595"/>
      <c r="F158" s="596"/>
      <c r="G158" s="536"/>
      <c r="H158" s="536"/>
      <c r="I158" s="537"/>
      <c r="J158" s="724"/>
      <c r="K158" s="579"/>
      <c r="L158" s="564"/>
      <c r="M158" s="475"/>
      <c r="N158" s="564"/>
      <c r="O158" s="564"/>
      <c r="P158" s="564"/>
      <c r="Q158" s="588"/>
      <c r="R158" s="566"/>
      <c r="S158" s="589"/>
      <c r="T158" s="566"/>
      <c r="U158" s="542"/>
      <c r="V158" s="542"/>
    </row>
    <row r="159" spans="2:22" ht="12.75">
      <c r="B159" s="536"/>
      <c r="C159" s="594" t="s">
        <v>84</v>
      </c>
      <c r="D159" s="595"/>
      <c r="E159" s="595"/>
      <c r="F159" s="596"/>
      <c r="G159" s="536"/>
      <c r="H159" s="536"/>
      <c r="I159" s="537"/>
      <c r="J159" s="724"/>
      <c r="K159" s="579"/>
      <c r="L159" s="564"/>
      <c r="M159" s="475"/>
      <c r="N159" s="564"/>
      <c r="O159" s="564"/>
      <c r="P159" s="564"/>
      <c r="Q159" s="588"/>
      <c r="R159" s="566"/>
      <c r="S159" s="589"/>
      <c r="T159" s="566"/>
      <c r="U159" s="542"/>
      <c r="V159" s="542"/>
    </row>
    <row r="160" spans="2:22" ht="12.75">
      <c r="B160" s="590"/>
      <c r="C160" s="594"/>
      <c r="D160" s="595"/>
      <c r="E160" s="595"/>
      <c r="F160" s="596"/>
      <c r="G160" s="583"/>
      <c r="H160" s="583"/>
      <c r="I160" s="592"/>
      <c r="J160" s="724"/>
      <c r="K160" s="591"/>
      <c r="L160" s="564"/>
      <c r="M160" s="581"/>
      <c r="N160" s="564"/>
      <c r="O160" s="564"/>
      <c r="P160" s="593"/>
      <c r="Q160" s="584"/>
      <c r="R160" s="585"/>
      <c r="S160" s="586"/>
      <c r="T160" s="585"/>
      <c r="U160" s="587"/>
      <c r="V160" s="587"/>
    </row>
    <row r="161" spans="2:22" ht="12.75">
      <c r="B161" s="590"/>
      <c r="C161" s="594"/>
      <c r="D161" s="595"/>
      <c r="E161" s="595"/>
      <c r="F161" s="596"/>
      <c r="G161" s="583"/>
      <c r="H161" s="583"/>
      <c r="I161" s="592"/>
      <c r="J161" s="724"/>
      <c r="K161" s="591"/>
      <c r="L161" s="564"/>
      <c r="M161" s="581"/>
      <c r="N161" s="564"/>
      <c r="O161" s="564"/>
      <c r="P161" s="593"/>
      <c r="Q161" s="584"/>
      <c r="R161" s="585"/>
      <c r="S161" s="586"/>
      <c r="T161" s="585"/>
      <c r="U161" s="587"/>
      <c r="V161" s="587"/>
    </row>
    <row r="162" spans="2:22" ht="12.75">
      <c r="B162" s="590"/>
      <c r="C162" s="594"/>
      <c r="D162" s="595"/>
      <c r="E162" s="595"/>
      <c r="F162" s="596"/>
      <c r="G162" s="583"/>
      <c r="H162" s="583"/>
      <c r="I162" s="592"/>
      <c r="J162" s="724"/>
      <c r="K162" s="591"/>
      <c r="L162" s="564"/>
      <c r="M162" s="581"/>
      <c r="N162" s="564"/>
      <c r="O162" s="564"/>
      <c r="P162" s="593"/>
      <c r="Q162" s="584"/>
      <c r="R162" s="585"/>
      <c r="S162" s="586"/>
      <c r="T162" s="585"/>
      <c r="U162" s="587"/>
      <c r="V162" s="587"/>
    </row>
    <row r="163" spans="2:22" ht="21" customHeight="1">
      <c r="B163" s="578">
        <v>1239</v>
      </c>
      <c r="C163" s="888" t="s">
        <v>122</v>
      </c>
      <c r="D163" s="889"/>
      <c r="E163" s="889"/>
      <c r="F163" s="890"/>
      <c r="G163" s="536" t="s">
        <v>21</v>
      </c>
      <c r="H163" s="536">
        <v>12</v>
      </c>
      <c r="I163" s="537" t="s">
        <v>130</v>
      </c>
      <c r="J163" s="724"/>
      <c r="K163" s="579" t="s">
        <v>17</v>
      </c>
      <c r="L163" s="564">
        <v>324689.2</v>
      </c>
      <c r="M163" s="581">
        <v>1</v>
      </c>
      <c r="N163" s="564">
        <v>324689.2</v>
      </c>
      <c r="O163" s="564">
        <v>324689.2</v>
      </c>
      <c r="P163" s="582"/>
      <c r="Q163" s="584"/>
      <c r="R163" s="585"/>
      <c r="S163" s="586"/>
      <c r="T163" s="585"/>
      <c r="U163" s="587"/>
      <c r="V163" s="587"/>
    </row>
    <row r="164" spans="2:22" ht="12.75">
      <c r="B164" s="536"/>
      <c r="C164" s="594" t="s">
        <v>83</v>
      </c>
      <c r="D164" s="595"/>
      <c r="E164" s="595"/>
      <c r="F164" s="596"/>
      <c r="G164" s="536"/>
      <c r="H164" s="536"/>
      <c r="I164" s="537"/>
      <c r="J164" s="724"/>
      <c r="K164" s="579"/>
      <c r="L164" s="564"/>
      <c r="M164" s="475"/>
      <c r="N164" s="564"/>
      <c r="O164" s="580"/>
      <c r="P164" s="564"/>
      <c r="Q164" s="588"/>
      <c r="R164" s="566"/>
      <c r="S164" s="589"/>
      <c r="T164" s="566"/>
      <c r="U164" s="542"/>
      <c r="V164" s="542"/>
    </row>
    <row r="165" spans="2:22" ht="13.5" thickBot="1">
      <c r="B165" s="568"/>
      <c r="C165" s="885" t="s">
        <v>98</v>
      </c>
      <c r="D165" s="886"/>
      <c r="E165" s="886"/>
      <c r="F165" s="887"/>
      <c r="G165" s="568"/>
      <c r="H165" s="568"/>
      <c r="I165" s="569"/>
      <c r="J165" s="725"/>
      <c r="K165" s="570"/>
      <c r="L165" s="571"/>
      <c r="M165" s="257"/>
      <c r="N165" s="571"/>
      <c r="O165" s="572"/>
      <c r="P165" s="573"/>
      <c r="Q165" s="574"/>
      <c r="R165" s="575"/>
      <c r="S165" s="576"/>
      <c r="T165" s="575"/>
      <c r="U165" s="577"/>
      <c r="V165" s="577"/>
    </row>
    <row r="166" spans="2:22" ht="13.5" thickBot="1">
      <c r="B166" s="1"/>
      <c r="C166" s="1"/>
      <c r="D166" s="1"/>
      <c r="E166" s="1"/>
      <c r="F166" s="1"/>
      <c r="G166" s="1"/>
      <c r="H166" s="1"/>
      <c r="I166" s="1"/>
      <c r="K166" s="49" t="s">
        <v>12</v>
      </c>
      <c r="L166" s="46">
        <f>L163+L155</f>
        <v>624689.2</v>
      </c>
      <c r="M166" s="77"/>
      <c r="N166" s="46">
        <f>SUM(N154:N165)</f>
        <v>624689.2</v>
      </c>
      <c r="O166" s="46">
        <f>SUM(O154:O165)</f>
        <v>624689.2</v>
      </c>
      <c r="P166" s="46">
        <f>SUM(P154:P165)</f>
        <v>0</v>
      </c>
      <c r="Q166" s="1"/>
      <c r="R166" s="1"/>
      <c r="S166" s="1"/>
      <c r="T166" s="1"/>
      <c r="U166" s="1"/>
      <c r="V166" s="1"/>
    </row>
    <row r="167" ht="13.5" thickBot="1"/>
    <row r="168" spans="2:11" ht="13.5" customHeight="1" thickBot="1">
      <c r="B168" s="928" t="s">
        <v>101</v>
      </c>
      <c r="C168" s="929"/>
      <c r="D168" s="929"/>
      <c r="E168" s="929"/>
      <c r="F168" s="929"/>
      <c r="G168" s="929"/>
      <c r="H168" s="929"/>
      <c r="I168" s="929"/>
      <c r="J168" s="929"/>
      <c r="K168" s="930"/>
    </row>
    <row r="169" spans="2:20" ht="18.75" thickBot="1">
      <c r="B169" s="937" t="s">
        <v>548</v>
      </c>
      <c r="C169" s="937"/>
      <c r="D169" s="937"/>
      <c r="E169" s="937"/>
      <c r="F169" s="744" t="s">
        <v>549</v>
      </c>
      <c r="G169" s="744" t="s">
        <v>22</v>
      </c>
      <c r="H169" s="744" t="s">
        <v>12</v>
      </c>
      <c r="I169" s="744" t="s">
        <v>40</v>
      </c>
      <c r="J169" s="744" t="s">
        <v>117</v>
      </c>
      <c r="K169" s="744" t="s">
        <v>118</v>
      </c>
      <c r="L169" s="744" t="s">
        <v>295</v>
      </c>
      <c r="O169" s="727"/>
      <c r="P169" s="33"/>
      <c r="Q169" s="33"/>
      <c r="R169" s="33"/>
      <c r="S169" s="33"/>
      <c r="T169" s="728"/>
    </row>
    <row r="170" spans="2:20" ht="12.75">
      <c r="B170" s="733"/>
      <c r="C170" s="734"/>
      <c r="D170" s="734"/>
      <c r="E170" s="734"/>
      <c r="F170" s="735"/>
      <c r="G170" s="735"/>
      <c r="H170" s="735"/>
      <c r="I170" s="735"/>
      <c r="J170" s="735"/>
      <c r="K170" s="734"/>
      <c r="L170" s="736"/>
      <c r="O170" s="727"/>
      <c r="P170" s="33"/>
      <c r="Q170" s="33"/>
      <c r="R170" s="33"/>
      <c r="S170" s="33"/>
      <c r="T170" s="728"/>
    </row>
    <row r="171" spans="2:20" ht="12.75">
      <c r="B171" s="935" t="s">
        <v>27</v>
      </c>
      <c r="C171" s="936"/>
      <c r="D171" s="936"/>
      <c r="E171" s="936"/>
      <c r="F171" s="737">
        <v>7880293.18</v>
      </c>
      <c r="G171" s="745">
        <v>1</v>
      </c>
      <c r="H171" s="737">
        <v>7880293.18</v>
      </c>
      <c r="I171" s="737">
        <v>7880293.18</v>
      </c>
      <c r="J171" s="737">
        <v>0</v>
      </c>
      <c r="K171" s="737">
        <v>0</v>
      </c>
      <c r="L171" s="747">
        <v>0</v>
      </c>
      <c r="O171" s="727"/>
      <c r="P171" s="50"/>
      <c r="Q171" s="33"/>
      <c r="R171" s="33"/>
      <c r="S171" s="33"/>
      <c r="T171" s="728"/>
    </row>
    <row r="172" spans="2:20" ht="12.75">
      <c r="B172" s="741"/>
      <c r="C172" s="742"/>
      <c r="D172" s="742"/>
      <c r="E172" s="742"/>
      <c r="F172" s="737"/>
      <c r="G172" s="745"/>
      <c r="H172" s="737"/>
      <c r="I172" s="737"/>
      <c r="J172" s="737"/>
      <c r="K172" s="737"/>
      <c r="L172" s="738"/>
      <c r="O172" s="727"/>
      <c r="P172" s="50"/>
      <c r="Q172" s="33"/>
      <c r="R172" s="33"/>
      <c r="S172" s="33"/>
      <c r="T172" s="728"/>
    </row>
    <row r="173" spans="2:20" ht="12.75">
      <c r="B173" s="935" t="s">
        <v>41</v>
      </c>
      <c r="C173" s="936"/>
      <c r="D173" s="936"/>
      <c r="E173" s="936"/>
      <c r="F173" s="737">
        <v>5086310.79</v>
      </c>
      <c r="G173" s="745">
        <v>1</v>
      </c>
      <c r="H173" s="737">
        <v>5086310.79</v>
      </c>
      <c r="I173" s="737">
        <v>1521892.72</v>
      </c>
      <c r="J173" s="737">
        <v>2776018.0700000003</v>
      </c>
      <c r="K173" s="737">
        <v>788400</v>
      </c>
      <c r="L173" s="747">
        <v>0</v>
      </c>
      <c r="O173" s="727"/>
      <c r="P173" s="50"/>
      <c r="Q173" s="33"/>
      <c r="R173" s="33"/>
      <c r="S173" s="33"/>
      <c r="T173" s="728"/>
    </row>
    <row r="174" spans="2:20" ht="12.75">
      <c r="B174" s="741"/>
      <c r="C174" s="742"/>
      <c r="D174" s="742"/>
      <c r="E174" s="743"/>
      <c r="F174" s="737"/>
      <c r="G174" s="745"/>
      <c r="H174" s="737"/>
      <c r="I174" s="737"/>
      <c r="J174" s="737"/>
      <c r="K174" s="737"/>
      <c r="L174" s="738"/>
      <c r="O174" s="727"/>
      <c r="P174" s="50"/>
      <c r="Q174" s="33"/>
      <c r="R174" s="33"/>
      <c r="S174" s="33"/>
      <c r="T174" s="728"/>
    </row>
    <row r="175" spans="2:20" ht="12.75">
      <c r="B175" s="935" t="s">
        <v>25</v>
      </c>
      <c r="C175" s="936"/>
      <c r="D175" s="936"/>
      <c r="E175" s="936"/>
      <c r="F175" s="737">
        <v>9544842.330000002</v>
      </c>
      <c r="G175" s="745">
        <v>1</v>
      </c>
      <c r="H175" s="737">
        <v>9544842.330000002</v>
      </c>
      <c r="I175" s="737">
        <v>9151446.330000002</v>
      </c>
      <c r="J175" s="737">
        <v>196698</v>
      </c>
      <c r="K175" s="737">
        <v>196698</v>
      </c>
      <c r="L175" s="747">
        <v>0</v>
      </c>
      <c r="O175" s="727"/>
      <c r="P175" s="50"/>
      <c r="Q175" s="33"/>
      <c r="R175" s="33"/>
      <c r="S175" s="33"/>
      <c r="T175" s="728"/>
    </row>
    <row r="176" spans="2:20" ht="12.75">
      <c r="B176" s="741"/>
      <c r="C176" s="742"/>
      <c r="D176" s="742"/>
      <c r="E176" s="742"/>
      <c r="F176" s="737"/>
      <c r="G176" s="745"/>
      <c r="H176" s="737"/>
      <c r="I176" s="737"/>
      <c r="J176" s="737"/>
      <c r="K176" s="737"/>
      <c r="L176" s="738"/>
      <c r="O176" s="727"/>
      <c r="P176" s="50"/>
      <c r="Q176" s="33"/>
      <c r="R176" s="33"/>
      <c r="S176" s="33"/>
      <c r="T176" s="728"/>
    </row>
    <row r="177" spans="2:20" ht="12.75">
      <c r="B177" s="935" t="s">
        <v>42</v>
      </c>
      <c r="C177" s="936"/>
      <c r="D177" s="936"/>
      <c r="E177" s="936"/>
      <c r="F177" s="737">
        <v>5174496.23</v>
      </c>
      <c r="G177" s="745">
        <v>1</v>
      </c>
      <c r="H177" s="737">
        <v>5174496.23</v>
      </c>
      <c r="I177" s="737">
        <v>5174496.23</v>
      </c>
      <c r="J177" s="737">
        <v>0</v>
      </c>
      <c r="K177" s="737">
        <v>0</v>
      </c>
      <c r="L177" s="747">
        <v>0</v>
      </c>
      <c r="O177" s="727"/>
      <c r="P177" s="50"/>
      <c r="Q177" s="33"/>
      <c r="R177" s="33"/>
      <c r="S177" s="33"/>
      <c r="T177" s="728"/>
    </row>
    <row r="178" spans="2:20" ht="12.75">
      <c r="B178" s="741"/>
      <c r="C178" s="742"/>
      <c r="D178" s="742"/>
      <c r="E178" s="742"/>
      <c r="F178" s="737"/>
      <c r="G178" s="745"/>
      <c r="H178" s="737"/>
      <c r="I178" s="737"/>
      <c r="J178" s="737"/>
      <c r="K178" s="737"/>
      <c r="L178" s="738"/>
      <c r="O178" s="727"/>
      <c r="P178" s="50"/>
      <c r="Q178" s="33"/>
      <c r="R178" s="33"/>
      <c r="S178" s="33"/>
      <c r="T178" s="728"/>
    </row>
    <row r="179" spans="2:20" ht="12.75">
      <c r="B179" s="935" t="s">
        <v>78</v>
      </c>
      <c r="C179" s="936"/>
      <c r="D179" s="936"/>
      <c r="E179" s="936"/>
      <c r="F179" s="737">
        <v>1636414.2700000003</v>
      </c>
      <c r="G179" s="745">
        <v>0.95</v>
      </c>
      <c r="H179" s="737">
        <v>1636414.2700000003</v>
      </c>
      <c r="I179" s="737">
        <v>1636414.2700000003</v>
      </c>
      <c r="J179" s="737">
        <v>0</v>
      </c>
      <c r="K179" s="737">
        <v>0</v>
      </c>
      <c r="L179" s="747">
        <v>0</v>
      </c>
      <c r="O179" s="727"/>
      <c r="P179" s="50"/>
      <c r="Q179" s="33"/>
      <c r="R179" s="33"/>
      <c r="S179" s="33"/>
      <c r="T179" s="728"/>
    </row>
    <row r="180" spans="2:20" ht="12.75">
      <c r="B180" s="741"/>
      <c r="C180" s="742"/>
      <c r="D180" s="742"/>
      <c r="E180" s="742"/>
      <c r="F180" s="737"/>
      <c r="G180" s="745"/>
      <c r="H180" s="737"/>
      <c r="I180" s="737"/>
      <c r="J180" s="737"/>
      <c r="K180" s="737"/>
      <c r="L180" s="738"/>
      <c r="O180" s="727"/>
      <c r="P180" s="50"/>
      <c r="Q180" s="33"/>
      <c r="R180" s="33"/>
      <c r="S180" s="33"/>
      <c r="T180" s="728"/>
    </row>
    <row r="181" spans="2:20" ht="12.75">
      <c r="B181" s="935" t="s">
        <v>43</v>
      </c>
      <c r="C181" s="936"/>
      <c r="D181" s="936"/>
      <c r="E181" s="936"/>
      <c r="F181" s="737">
        <v>1553507.0279999997</v>
      </c>
      <c r="G181" s="745">
        <v>0.97</v>
      </c>
      <c r="H181" s="737">
        <v>1553507.0279999997</v>
      </c>
      <c r="I181" s="737">
        <v>1553507.0279999997</v>
      </c>
      <c r="J181" s="737">
        <v>0</v>
      </c>
      <c r="K181" s="737">
        <v>0</v>
      </c>
      <c r="L181" s="747">
        <v>0</v>
      </c>
      <c r="O181" s="727"/>
      <c r="P181" s="50"/>
      <c r="Q181" s="33"/>
      <c r="R181" s="33"/>
      <c r="S181" s="33"/>
      <c r="T181" s="728"/>
    </row>
    <row r="182" spans="2:20" ht="12.75">
      <c r="B182" s="741"/>
      <c r="C182" s="742"/>
      <c r="D182" s="742"/>
      <c r="E182" s="742"/>
      <c r="F182" s="737"/>
      <c r="G182" s="745"/>
      <c r="H182" s="737"/>
      <c r="I182" s="737"/>
      <c r="J182" s="737"/>
      <c r="K182" s="737"/>
      <c r="L182" s="738"/>
      <c r="O182" s="727"/>
      <c r="P182" s="50"/>
      <c r="Q182" s="33"/>
      <c r="R182" s="33"/>
      <c r="S182" s="33"/>
      <c r="T182" s="728"/>
    </row>
    <row r="183" spans="2:20" ht="12.75">
      <c r="B183" s="935" t="s">
        <v>44</v>
      </c>
      <c r="C183" s="936"/>
      <c r="D183" s="936"/>
      <c r="E183" s="936"/>
      <c r="F183" s="737">
        <v>626400</v>
      </c>
      <c r="G183" s="745">
        <v>1</v>
      </c>
      <c r="H183" s="737">
        <v>626400</v>
      </c>
      <c r="I183" s="737">
        <v>0</v>
      </c>
      <c r="J183" s="737">
        <v>0</v>
      </c>
      <c r="K183" s="737">
        <v>626400</v>
      </c>
      <c r="L183" s="747">
        <v>0</v>
      </c>
      <c r="O183" s="727"/>
      <c r="P183" s="50"/>
      <c r="Q183" s="33"/>
      <c r="R183" s="33"/>
      <c r="S183" s="33"/>
      <c r="T183" s="728"/>
    </row>
    <row r="184" spans="2:20" ht="12.75">
      <c r="B184" s="741"/>
      <c r="C184" s="742"/>
      <c r="D184" s="742"/>
      <c r="E184" s="742"/>
      <c r="F184" s="737"/>
      <c r="G184" s="745"/>
      <c r="H184" s="737"/>
      <c r="I184" s="737"/>
      <c r="J184" s="737"/>
      <c r="K184" s="737"/>
      <c r="L184" s="738"/>
      <c r="O184" s="727"/>
      <c r="P184" s="50"/>
      <c r="Q184" s="33"/>
      <c r="R184" s="33"/>
      <c r="S184" s="33"/>
      <c r="T184" s="728"/>
    </row>
    <row r="185" spans="2:20" ht="12.75">
      <c r="B185" s="935" t="s">
        <v>46</v>
      </c>
      <c r="C185" s="936"/>
      <c r="D185" s="936"/>
      <c r="E185" s="936"/>
      <c r="F185" s="737">
        <v>1144281.53</v>
      </c>
      <c r="G185" s="745">
        <v>1</v>
      </c>
      <c r="H185" s="737">
        <v>1144281.53</v>
      </c>
      <c r="I185" s="737">
        <v>1144281.53</v>
      </c>
      <c r="J185" s="737">
        <v>0</v>
      </c>
      <c r="K185" s="737">
        <v>0</v>
      </c>
      <c r="L185" s="747">
        <v>0</v>
      </c>
      <c r="O185" s="727"/>
      <c r="P185" s="50"/>
      <c r="Q185" s="33"/>
      <c r="R185" s="33"/>
      <c r="S185" s="33"/>
      <c r="T185" s="728"/>
    </row>
    <row r="186" spans="2:20" ht="12.75">
      <c r="B186" s="741"/>
      <c r="C186" s="742"/>
      <c r="D186" s="742"/>
      <c r="E186" s="742"/>
      <c r="F186" s="737"/>
      <c r="G186" s="745"/>
      <c r="H186" s="737"/>
      <c r="I186" s="737"/>
      <c r="J186" s="737"/>
      <c r="K186" s="737"/>
      <c r="L186" s="738"/>
      <c r="O186" s="727"/>
      <c r="P186" s="50"/>
      <c r="Q186" s="33"/>
      <c r="R186" s="33"/>
      <c r="S186" s="33"/>
      <c r="T186" s="728"/>
    </row>
    <row r="187" spans="2:20" ht="12.75">
      <c r="B187" s="935" t="s">
        <v>45</v>
      </c>
      <c r="C187" s="936"/>
      <c r="D187" s="936"/>
      <c r="E187" s="936"/>
      <c r="F187" s="737">
        <v>1600000</v>
      </c>
      <c r="G187" s="745">
        <v>1</v>
      </c>
      <c r="H187" s="737">
        <v>1600000</v>
      </c>
      <c r="I187" s="737">
        <v>1600000</v>
      </c>
      <c r="J187" s="737">
        <v>0</v>
      </c>
      <c r="K187" s="737">
        <v>0</v>
      </c>
      <c r="L187" s="747">
        <v>0</v>
      </c>
      <c r="O187" s="727"/>
      <c r="P187" s="50"/>
      <c r="Q187" s="33"/>
      <c r="R187" s="33"/>
      <c r="S187" s="33"/>
      <c r="T187" s="728"/>
    </row>
    <row r="188" spans="2:20" ht="12.75">
      <c r="B188" s="741"/>
      <c r="C188" s="742"/>
      <c r="D188" s="742"/>
      <c r="E188" s="742"/>
      <c r="F188" s="737"/>
      <c r="G188" s="745"/>
      <c r="H188" s="737"/>
      <c r="I188" s="737"/>
      <c r="J188" s="737"/>
      <c r="K188" s="737"/>
      <c r="L188" s="738"/>
      <c r="O188" s="727"/>
      <c r="P188" s="50"/>
      <c r="Q188" s="33"/>
      <c r="R188" s="33"/>
      <c r="S188" s="33"/>
      <c r="T188" s="728"/>
    </row>
    <row r="189" spans="2:20" ht="12.75">
      <c r="B189" s="935" t="s">
        <v>120</v>
      </c>
      <c r="C189" s="936"/>
      <c r="D189" s="936"/>
      <c r="E189" s="936"/>
      <c r="F189" s="737">
        <v>937033.8</v>
      </c>
      <c r="G189" s="745">
        <v>1</v>
      </c>
      <c r="H189" s="737">
        <v>937033.8</v>
      </c>
      <c r="I189" s="737">
        <f>O153</f>
        <v>936868.28</v>
      </c>
      <c r="J189" s="737">
        <v>0</v>
      </c>
      <c r="K189" s="737">
        <v>0</v>
      </c>
      <c r="L189" s="747">
        <v>0</v>
      </c>
      <c r="O189" s="727"/>
      <c r="P189" s="50"/>
      <c r="Q189" s="33"/>
      <c r="R189" s="33"/>
      <c r="S189" s="33"/>
      <c r="T189" s="728"/>
    </row>
    <row r="190" spans="2:20" ht="12.75">
      <c r="B190" s="741"/>
      <c r="C190" s="742"/>
      <c r="D190" s="742"/>
      <c r="E190" s="742"/>
      <c r="F190" s="737"/>
      <c r="G190" s="745"/>
      <c r="H190" s="737"/>
      <c r="I190" s="737"/>
      <c r="J190" s="737"/>
      <c r="K190" s="737"/>
      <c r="L190" s="738"/>
      <c r="O190" s="727"/>
      <c r="P190" s="50"/>
      <c r="Q190" s="33"/>
      <c r="R190" s="33"/>
      <c r="S190" s="33"/>
      <c r="T190" s="728"/>
    </row>
    <row r="191" spans="2:20" ht="12.75">
      <c r="B191" s="935" t="s">
        <v>20</v>
      </c>
      <c r="C191" s="936"/>
      <c r="D191" s="936"/>
      <c r="E191" s="936"/>
      <c r="F191" s="737">
        <v>624689.2</v>
      </c>
      <c r="G191" s="745">
        <v>1</v>
      </c>
      <c r="H191" s="737">
        <v>624689.2</v>
      </c>
      <c r="I191" s="737">
        <v>624689.2</v>
      </c>
      <c r="J191" s="737">
        <v>0</v>
      </c>
      <c r="K191" s="737">
        <v>0</v>
      </c>
      <c r="L191" s="747">
        <v>0</v>
      </c>
      <c r="O191" s="727"/>
      <c r="P191" s="50"/>
      <c r="Q191" s="33"/>
      <c r="R191" s="33"/>
      <c r="S191" s="33"/>
      <c r="T191" s="728"/>
    </row>
    <row r="192" spans="2:20" ht="12.75">
      <c r="B192" s="741"/>
      <c r="C192" s="742"/>
      <c r="D192" s="742"/>
      <c r="E192" s="742"/>
      <c r="F192" s="737"/>
      <c r="G192" s="745"/>
      <c r="H192" s="737"/>
      <c r="I192" s="737"/>
      <c r="J192" s="737"/>
      <c r="K192" s="737"/>
      <c r="L192" s="739"/>
      <c r="O192" s="727"/>
      <c r="P192" s="50"/>
      <c r="Q192" s="33"/>
      <c r="R192" s="33"/>
      <c r="S192" s="33"/>
      <c r="T192" s="33"/>
    </row>
    <row r="193" spans="2:20" ht="13.5" thickBot="1">
      <c r="B193" s="935" t="s">
        <v>546</v>
      </c>
      <c r="C193" s="936"/>
      <c r="D193" s="936"/>
      <c r="E193" s="936"/>
      <c r="F193" s="737">
        <f>H193</f>
        <v>10571.23</v>
      </c>
      <c r="G193" s="746">
        <v>0</v>
      </c>
      <c r="H193" s="737">
        <f>I193</f>
        <v>10571.23</v>
      </c>
      <c r="I193" s="737">
        <v>10571.23</v>
      </c>
      <c r="J193" s="748">
        <v>0</v>
      </c>
      <c r="K193" s="740">
        <v>0</v>
      </c>
      <c r="L193" s="749">
        <v>0</v>
      </c>
      <c r="O193" s="729"/>
      <c r="P193" s="50"/>
      <c r="Q193" s="33"/>
      <c r="R193" s="33"/>
      <c r="S193" s="33"/>
      <c r="T193" s="33"/>
    </row>
    <row r="194" spans="2:16" ht="13.5" thickBot="1">
      <c r="B194" s="53"/>
      <c r="C194" s="53"/>
      <c r="D194" s="53"/>
      <c r="E194" s="726" t="s">
        <v>12</v>
      </c>
      <c r="F194" s="730">
        <f>SUM(F171:F193)</f>
        <v>35818839.588</v>
      </c>
      <c r="H194" s="730">
        <f>SUM(H171:H193)</f>
        <v>35818839.588</v>
      </c>
      <c r="I194" s="730">
        <f>SUM(I171:I193)</f>
        <v>31234459.998000007</v>
      </c>
      <c r="J194" s="730">
        <f>SUM(J171:J193)</f>
        <v>2972716.0700000003</v>
      </c>
      <c r="K194" s="730">
        <f>SUM(K171:K193)</f>
        <v>1611498</v>
      </c>
      <c r="L194" s="730">
        <f>SUM(L171:L193)</f>
        <v>0</v>
      </c>
      <c r="P194" s="50"/>
    </row>
    <row r="196" ht="12.75">
      <c r="I196" s="192"/>
    </row>
    <row r="197" spans="9:10" ht="12.75">
      <c r="I197" s="78"/>
      <c r="J197" s="78"/>
    </row>
    <row r="202" spans="3:4" ht="12.75">
      <c r="C202" s="752"/>
      <c r="D202" s="1" t="s">
        <v>550</v>
      </c>
    </row>
  </sheetData>
  <sheetProtection/>
  <mergeCells count="160">
    <mergeCell ref="B171:E171"/>
    <mergeCell ref="B173:E173"/>
    <mergeCell ref="B169:E169"/>
    <mergeCell ref="B185:E185"/>
    <mergeCell ref="B187:E187"/>
    <mergeCell ref="B189:E189"/>
    <mergeCell ref="B191:E191"/>
    <mergeCell ref="B193:E193"/>
    <mergeCell ref="B175:E175"/>
    <mergeCell ref="B177:E177"/>
    <mergeCell ref="B179:E179"/>
    <mergeCell ref="B181:E181"/>
    <mergeCell ref="B183:E183"/>
    <mergeCell ref="C163:F163"/>
    <mergeCell ref="C165:F165"/>
    <mergeCell ref="C150:F150"/>
    <mergeCell ref="C151:F151"/>
    <mergeCell ref="C152:F152"/>
    <mergeCell ref="C154:F154"/>
    <mergeCell ref="C155:F155"/>
    <mergeCell ref="C145:F145"/>
    <mergeCell ref="C146:F146"/>
    <mergeCell ref="C147:F147"/>
    <mergeCell ref="C148:F148"/>
    <mergeCell ref="C149:F149"/>
    <mergeCell ref="C139:F139"/>
    <mergeCell ref="C140:F140"/>
    <mergeCell ref="C141:F141"/>
    <mergeCell ref="C142:F142"/>
    <mergeCell ref="C143:F143"/>
    <mergeCell ref="C132:F132"/>
    <mergeCell ref="C133:F133"/>
    <mergeCell ref="C134:F134"/>
    <mergeCell ref="C137:F137"/>
    <mergeCell ref="C138:F138"/>
    <mergeCell ref="C127:F127"/>
    <mergeCell ref="C128:F128"/>
    <mergeCell ref="C129:F129"/>
    <mergeCell ref="C130:F130"/>
    <mergeCell ref="C131:F131"/>
    <mergeCell ref="C118:F118"/>
    <mergeCell ref="C121:F121"/>
    <mergeCell ref="C122:F122"/>
    <mergeCell ref="C123:F123"/>
    <mergeCell ref="C126:F126"/>
    <mergeCell ref="C113:F113"/>
    <mergeCell ref="C114:F114"/>
    <mergeCell ref="C115:F115"/>
    <mergeCell ref="C116:F116"/>
    <mergeCell ref="C117:F117"/>
    <mergeCell ref="C107:F107"/>
    <mergeCell ref="C108:F108"/>
    <mergeCell ref="C109:F109"/>
    <mergeCell ref="C111:F111"/>
    <mergeCell ref="C112:F112"/>
    <mergeCell ref="C102:F102"/>
    <mergeCell ref="C103:F103"/>
    <mergeCell ref="C104:F104"/>
    <mergeCell ref="C105:F105"/>
    <mergeCell ref="C106:F106"/>
    <mergeCell ref="C94:F94"/>
    <mergeCell ref="C95:F95"/>
    <mergeCell ref="C96:F96"/>
    <mergeCell ref="C97:F97"/>
    <mergeCell ref="C98:F98"/>
    <mergeCell ref="C89:F89"/>
    <mergeCell ref="C90:F90"/>
    <mergeCell ref="C91:F91"/>
    <mergeCell ref="C92:F92"/>
    <mergeCell ref="C93:F93"/>
    <mergeCell ref="C84:F84"/>
    <mergeCell ref="C85:F85"/>
    <mergeCell ref="C86:F86"/>
    <mergeCell ref="C87:F87"/>
    <mergeCell ref="C88:F88"/>
    <mergeCell ref="C77:F77"/>
    <mergeCell ref="C78:F78"/>
    <mergeCell ref="C79:F79"/>
    <mergeCell ref="C82:F82"/>
    <mergeCell ref="C83:F83"/>
    <mergeCell ref="C72:F72"/>
    <mergeCell ref="C73:F73"/>
    <mergeCell ref="C74:F74"/>
    <mergeCell ref="C75:F75"/>
    <mergeCell ref="C76:F76"/>
    <mergeCell ref="C67:F67"/>
    <mergeCell ref="C68:F68"/>
    <mergeCell ref="C69:F69"/>
    <mergeCell ref="C70:F70"/>
    <mergeCell ref="C71:F71"/>
    <mergeCell ref="C62:F62"/>
    <mergeCell ref="C63:F63"/>
    <mergeCell ref="C64:F64"/>
    <mergeCell ref="C65:F65"/>
    <mergeCell ref="C66:F66"/>
    <mergeCell ref="C57:F57"/>
    <mergeCell ref="C58:F58"/>
    <mergeCell ref="C59:F59"/>
    <mergeCell ref="C60:F60"/>
    <mergeCell ref="C61:F61"/>
    <mergeCell ref="C52:F52"/>
    <mergeCell ref="C53:F53"/>
    <mergeCell ref="C54:F54"/>
    <mergeCell ref="C55:F55"/>
    <mergeCell ref="C56:F56"/>
    <mergeCell ref="C46:F46"/>
    <mergeCell ref="C47:F47"/>
    <mergeCell ref="C48:F48"/>
    <mergeCell ref="C49:F49"/>
    <mergeCell ref="C50:F50"/>
    <mergeCell ref="C41:F41"/>
    <mergeCell ref="C42:F42"/>
    <mergeCell ref="C43:F43"/>
    <mergeCell ref="C44:F44"/>
    <mergeCell ref="C45:F45"/>
    <mergeCell ref="C38:F38"/>
    <mergeCell ref="AA40:AB40"/>
    <mergeCell ref="C33:F33"/>
    <mergeCell ref="C34:F34"/>
    <mergeCell ref="C35:F35"/>
    <mergeCell ref="C36:F36"/>
    <mergeCell ref="C37:F37"/>
    <mergeCell ref="C28:F28"/>
    <mergeCell ref="C29:F29"/>
    <mergeCell ref="C30:F30"/>
    <mergeCell ref="C31:F31"/>
    <mergeCell ref="C32:F32"/>
    <mergeCell ref="C24:F24"/>
    <mergeCell ref="C25:F25"/>
    <mergeCell ref="C26:F26"/>
    <mergeCell ref="C27:F27"/>
    <mergeCell ref="X16:Y16"/>
    <mergeCell ref="C19:F19"/>
    <mergeCell ref="C20:F20"/>
    <mergeCell ref="C21:F21"/>
    <mergeCell ref="C22:F22"/>
    <mergeCell ref="B4:Y4"/>
    <mergeCell ref="B5:Y5"/>
    <mergeCell ref="B6:Y6"/>
    <mergeCell ref="P7:R7"/>
    <mergeCell ref="K8:O8"/>
    <mergeCell ref="D9:G9"/>
    <mergeCell ref="B168:K168"/>
    <mergeCell ref="K9:O9"/>
    <mergeCell ref="B13:Y13"/>
    <mergeCell ref="B16:B17"/>
    <mergeCell ref="C16:F17"/>
    <mergeCell ref="G16:G17"/>
    <mergeCell ref="H16:H17"/>
    <mergeCell ref="I16:I17"/>
    <mergeCell ref="J16:J17"/>
    <mergeCell ref="K16:K17"/>
    <mergeCell ref="L16:L17"/>
    <mergeCell ref="M16:M17"/>
    <mergeCell ref="N16:Q16"/>
    <mergeCell ref="R16:T16"/>
    <mergeCell ref="U16:U17"/>
    <mergeCell ref="V16:V17"/>
    <mergeCell ref="W16:W17"/>
    <mergeCell ref="C23:F23"/>
  </mergeCells>
  <printOptions/>
  <pageMargins left="0.7086614173228347" right="0.7086614173228347" top="0.7480314960629921" bottom="0.7480314960629921" header="0.31496062992125984" footer="0.31496062992125984"/>
  <pageSetup horizontalDpi="600" verticalDpi="600" orientation="landscape" paperSize="5" scale="80" r:id="rId2"/>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AC30"/>
  <sheetViews>
    <sheetView view="pageBreakPreview" zoomScaleSheetLayoutView="100" zoomScalePageLayoutView="0" workbookViewId="0" topLeftCell="A1">
      <selection activeCell="L28" sqref="L28"/>
    </sheetView>
  </sheetViews>
  <sheetFormatPr defaultColWidth="11.421875" defaultRowHeight="12.75"/>
  <cols>
    <col min="1" max="1" width="1.8515625" style="0" customWidth="1"/>
    <col min="2" max="2" width="8.8515625" style="0" customWidth="1"/>
    <col min="6" max="6" width="1.57421875" style="0" customWidth="1"/>
    <col min="7" max="7" width="7.8515625" style="0" customWidth="1"/>
    <col min="8" max="8" width="6.140625" style="0" customWidth="1"/>
    <col min="9" max="9" width="8.00390625" style="0" customWidth="1"/>
    <col min="10" max="10" width="7.421875" style="0" customWidth="1"/>
    <col min="11" max="11" width="16.57421875" style="0" customWidth="1"/>
    <col min="12" max="12" width="12.28125" style="0" customWidth="1"/>
    <col min="13" max="13" width="7.8515625" style="0" customWidth="1"/>
    <col min="14" max="14" width="14.421875" style="0" customWidth="1"/>
    <col min="15" max="15" width="13.28125" style="0" customWidth="1"/>
    <col min="16" max="16" width="14.57421875" style="0" customWidth="1"/>
    <col min="17" max="17" width="14.421875" style="0" customWidth="1"/>
    <col min="19" max="20" width="10.28125" style="0" customWidth="1"/>
    <col min="23" max="23" width="9.57421875" style="0" customWidth="1"/>
    <col min="24" max="25" width="6.140625" style="0" customWidth="1"/>
    <col min="26" max="26" width="12.28125" style="0" customWidth="1"/>
    <col min="27" max="27" width="13.421875" style="0" customWidth="1"/>
    <col min="28" max="28" width="14.421875" style="0" customWidth="1"/>
    <col min="29" max="29" width="15.00390625" style="0" customWidth="1"/>
  </cols>
  <sheetData>
    <row r="1" spans="1:26" ht="15.75">
      <c r="A1" s="15"/>
      <c r="B1" s="800" t="s">
        <v>35</v>
      </c>
      <c r="C1" s="801"/>
      <c r="D1" s="801"/>
      <c r="E1" s="801"/>
      <c r="F1" s="801"/>
      <c r="G1" s="801"/>
      <c r="H1" s="801"/>
      <c r="I1" s="801"/>
      <c r="J1" s="801"/>
      <c r="K1" s="801"/>
      <c r="L1" s="801"/>
      <c r="M1" s="801"/>
      <c r="N1" s="801"/>
      <c r="O1" s="801"/>
      <c r="P1" s="801"/>
      <c r="Q1" s="801"/>
      <c r="R1" s="801"/>
      <c r="S1" s="801"/>
      <c r="T1" s="801"/>
      <c r="U1" s="801"/>
      <c r="V1" s="801"/>
      <c r="W1" s="801"/>
      <c r="X1" s="801"/>
      <c r="Y1" s="802"/>
      <c r="Z1" s="15"/>
    </row>
    <row r="2" spans="1:26" ht="15.75">
      <c r="A2" s="15"/>
      <c r="B2" s="772" t="s">
        <v>36</v>
      </c>
      <c r="C2" s="773"/>
      <c r="D2" s="773"/>
      <c r="E2" s="773"/>
      <c r="F2" s="773"/>
      <c r="G2" s="773"/>
      <c r="H2" s="773"/>
      <c r="I2" s="773"/>
      <c r="J2" s="773"/>
      <c r="K2" s="773"/>
      <c r="L2" s="773"/>
      <c r="M2" s="773"/>
      <c r="N2" s="773"/>
      <c r="O2" s="773"/>
      <c r="P2" s="773"/>
      <c r="Q2" s="773"/>
      <c r="R2" s="773"/>
      <c r="S2" s="773"/>
      <c r="T2" s="773"/>
      <c r="U2" s="773"/>
      <c r="V2" s="773"/>
      <c r="W2" s="773"/>
      <c r="X2" s="773"/>
      <c r="Y2" s="774"/>
      <c r="Z2" s="15"/>
    </row>
    <row r="3" spans="1:26" ht="12.75">
      <c r="A3" s="15"/>
      <c r="B3" s="775" t="s">
        <v>37</v>
      </c>
      <c r="C3" s="776"/>
      <c r="D3" s="776"/>
      <c r="E3" s="776"/>
      <c r="F3" s="776"/>
      <c r="G3" s="776"/>
      <c r="H3" s="776"/>
      <c r="I3" s="776"/>
      <c r="J3" s="776"/>
      <c r="K3" s="776"/>
      <c r="L3" s="776"/>
      <c r="M3" s="776"/>
      <c r="N3" s="776"/>
      <c r="O3" s="776"/>
      <c r="P3" s="776"/>
      <c r="Q3" s="776"/>
      <c r="R3" s="776"/>
      <c r="S3" s="776"/>
      <c r="T3" s="776"/>
      <c r="U3" s="776"/>
      <c r="V3" s="776"/>
      <c r="W3" s="776"/>
      <c r="X3" s="776"/>
      <c r="Y3" s="777"/>
      <c r="Z3" s="15"/>
    </row>
    <row r="4" spans="1:26" ht="12.75">
      <c r="A4" s="15"/>
      <c r="B4" s="56"/>
      <c r="C4" s="15"/>
      <c r="D4" s="55" t="s">
        <v>32</v>
      </c>
      <c r="E4" s="55" t="s">
        <v>33</v>
      </c>
      <c r="F4" s="55"/>
      <c r="G4" s="33"/>
      <c r="H4" s="33"/>
      <c r="I4" s="33"/>
      <c r="J4" s="33"/>
      <c r="K4" s="33"/>
      <c r="L4" s="33"/>
      <c r="M4" s="33"/>
      <c r="N4" s="33"/>
      <c r="O4" s="33"/>
      <c r="P4" s="33"/>
      <c r="Q4" s="779" t="s">
        <v>65</v>
      </c>
      <c r="R4" s="779"/>
      <c r="S4" s="55" t="s">
        <v>82</v>
      </c>
      <c r="T4" s="33"/>
      <c r="U4" s="33"/>
      <c r="V4" s="33"/>
      <c r="W4" s="88"/>
      <c r="X4" s="88"/>
      <c r="Y4" s="57"/>
      <c r="Z4" s="15"/>
    </row>
    <row r="5" spans="1:26" ht="12.75">
      <c r="A5" s="15"/>
      <c r="B5" s="56"/>
      <c r="C5" s="15"/>
      <c r="D5" s="55" t="str">
        <f>'AGUA POTABLE 1'!D7</f>
        <v>FONDO DE  INFRAESTRUCTURA SOCIAL MUNICIPAL.</v>
      </c>
      <c r="E5" s="55"/>
      <c r="F5" s="55"/>
      <c r="G5" s="15"/>
      <c r="H5" s="86"/>
      <c r="I5" s="86"/>
      <c r="J5" s="86"/>
      <c r="K5" s="778" t="str">
        <f>'AGUA POTABLE 1'!K7:O7</f>
        <v>ANEXO TECNICO DE PROPUESTA 2012</v>
      </c>
      <c r="L5" s="778"/>
      <c r="M5" s="778"/>
      <c r="N5" s="778"/>
      <c r="O5" s="778"/>
      <c r="P5" s="133"/>
      <c r="Q5" s="86"/>
      <c r="R5" s="86"/>
      <c r="S5" s="86"/>
      <c r="T5" s="33"/>
      <c r="U5" s="33"/>
      <c r="V5" s="33"/>
      <c r="W5" s="88"/>
      <c r="X5" s="88"/>
      <c r="Y5" s="57"/>
      <c r="Z5" s="15"/>
    </row>
    <row r="6" spans="1:26" ht="12.75">
      <c r="A6" s="15"/>
      <c r="B6" s="56"/>
      <c r="C6" s="15"/>
      <c r="D6" s="55" t="str">
        <f>'AGUA POTABLE 1'!D8:G8</f>
        <v>FECHA:   31 DE ENERO DE 2014</v>
      </c>
      <c r="E6" s="55"/>
      <c r="F6" s="55"/>
      <c r="G6" s="15"/>
      <c r="H6" s="87"/>
      <c r="I6" s="87"/>
      <c r="J6" s="87"/>
      <c r="K6" s="776" t="s">
        <v>40</v>
      </c>
      <c r="L6" s="776"/>
      <c r="M6" s="776"/>
      <c r="N6" s="776"/>
      <c r="O6" s="776"/>
      <c r="P6" s="88"/>
      <c r="Q6" s="106" t="s">
        <v>79</v>
      </c>
      <c r="R6" s="106"/>
      <c r="S6" s="106"/>
      <c r="T6" s="106"/>
      <c r="U6" s="106"/>
      <c r="V6" s="106"/>
      <c r="W6" s="88"/>
      <c r="X6" s="88"/>
      <c r="Y6" s="57"/>
      <c r="Z6" s="15"/>
    </row>
    <row r="7" spans="1:26" ht="12.75">
      <c r="A7" s="15"/>
      <c r="B7" s="56"/>
      <c r="C7" s="15"/>
      <c r="D7" s="55" t="s">
        <v>30</v>
      </c>
      <c r="E7" s="55" t="s">
        <v>31</v>
      </c>
      <c r="F7" s="55"/>
      <c r="G7" s="33"/>
      <c r="H7" s="33"/>
      <c r="I7" s="33"/>
      <c r="J7" s="33"/>
      <c r="K7" s="33"/>
      <c r="L7" s="33"/>
      <c r="M7" s="33"/>
      <c r="N7" s="33"/>
      <c r="O7" s="33"/>
      <c r="P7" s="33"/>
      <c r="Q7" s="108" t="s">
        <v>89</v>
      </c>
      <c r="R7" s="107" t="s">
        <v>90</v>
      </c>
      <c r="S7" s="33"/>
      <c r="T7" s="33"/>
      <c r="U7" s="106"/>
      <c r="V7" s="33"/>
      <c r="W7" s="88"/>
      <c r="X7" s="88"/>
      <c r="Y7" s="57"/>
      <c r="Z7" s="15"/>
    </row>
    <row r="8" spans="1:26" ht="12.75">
      <c r="A8" s="15"/>
      <c r="B8" s="56"/>
      <c r="C8" s="15"/>
      <c r="D8" s="55" t="s">
        <v>521</v>
      </c>
      <c r="E8" s="55"/>
      <c r="F8" s="55"/>
      <c r="G8" s="33"/>
      <c r="H8" s="33"/>
      <c r="I8" s="33"/>
      <c r="J8" s="33"/>
      <c r="K8" s="33"/>
      <c r="L8" s="33"/>
      <c r="M8" s="33"/>
      <c r="N8" s="33"/>
      <c r="O8" s="33"/>
      <c r="P8" s="33"/>
      <c r="Q8" s="108" t="s">
        <v>81</v>
      </c>
      <c r="R8" s="107" t="s">
        <v>91</v>
      </c>
      <c r="S8" s="55"/>
      <c r="T8" s="33"/>
      <c r="U8" s="33"/>
      <c r="V8" s="33"/>
      <c r="W8" s="88"/>
      <c r="X8" s="88"/>
      <c r="Y8" s="57"/>
      <c r="Z8" s="15"/>
    </row>
    <row r="9" spans="1:26" ht="12.75">
      <c r="A9" s="15"/>
      <c r="B9" s="56"/>
      <c r="C9" s="15"/>
      <c r="D9" s="55" t="s">
        <v>520</v>
      </c>
      <c r="E9" s="55"/>
      <c r="F9" s="55"/>
      <c r="G9" s="33"/>
      <c r="H9" s="33"/>
      <c r="I9" s="33"/>
      <c r="J9" s="33"/>
      <c r="K9" s="33"/>
      <c r="L9" s="33"/>
      <c r="M9" s="33"/>
      <c r="N9" s="33"/>
      <c r="O9" s="33"/>
      <c r="P9" s="33"/>
      <c r="Q9" s="33"/>
      <c r="R9" s="33"/>
      <c r="S9" s="33"/>
      <c r="T9" s="33"/>
      <c r="U9" s="33"/>
      <c r="V9" s="33"/>
      <c r="W9" s="88"/>
      <c r="X9" s="88"/>
      <c r="Y9" s="57"/>
      <c r="Z9" s="15"/>
    </row>
    <row r="10" spans="1:26" ht="12.75">
      <c r="A10" s="15"/>
      <c r="B10" s="769" t="s">
        <v>34</v>
      </c>
      <c r="C10" s="770"/>
      <c r="D10" s="770"/>
      <c r="E10" s="770"/>
      <c r="F10" s="770"/>
      <c r="G10" s="770"/>
      <c r="H10" s="770"/>
      <c r="I10" s="770"/>
      <c r="J10" s="770"/>
      <c r="K10" s="770"/>
      <c r="L10" s="770"/>
      <c r="M10" s="770"/>
      <c r="N10" s="770"/>
      <c r="O10" s="770"/>
      <c r="P10" s="770"/>
      <c r="Q10" s="770"/>
      <c r="R10" s="770"/>
      <c r="S10" s="770"/>
      <c r="T10" s="770"/>
      <c r="U10" s="770"/>
      <c r="V10" s="770"/>
      <c r="W10" s="770"/>
      <c r="X10" s="770"/>
      <c r="Y10" s="771"/>
      <c r="Z10" s="15"/>
    </row>
    <row r="11" spans="1:26" ht="13.5" thickBot="1">
      <c r="A11" s="15"/>
      <c r="B11" s="58"/>
      <c r="C11" s="59"/>
      <c r="D11" s="59"/>
      <c r="E11" s="59"/>
      <c r="F11" s="59"/>
      <c r="G11" s="59"/>
      <c r="H11" s="59"/>
      <c r="I11" s="59"/>
      <c r="J11" s="59"/>
      <c r="K11" s="59"/>
      <c r="L11" s="59"/>
      <c r="M11" s="59"/>
      <c r="N11" s="59"/>
      <c r="O11" s="59"/>
      <c r="P11" s="59"/>
      <c r="Q11" s="59"/>
      <c r="R11" s="59"/>
      <c r="S11" s="59"/>
      <c r="T11" s="59"/>
      <c r="U11" s="60" t="s">
        <v>38</v>
      </c>
      <c r="V11" s="61">
        <v>2</v>
      </c>
      <c r="W11" s="61" t="s">
        <v>39</v>
      </c>
      <c r="X11" s="61"/>
      <c r="Y11" s="62">
        <v>12</v>
      </c>
      <c r="Z11" s="15"/>
    </row>
    <row r="12" spans="1:26" ht="13.5" thickBot="1">
      <c r="A12" s="15"/>
      <c r="B12" s="15"/>
      <c r="C12" s="15"/>
      <c r="D12" s="15"/>
      <c r="E12" s="15"/>
      <c r="F12" s="15"/>
      <c r="G12" s="15"/>
      <c r="H12" s="15"/>
      <c r="I12" s="15"/>
      <c r="J12" s="15"/>
      <c r="K12" s="15"/>
      <c r="L12" s="15"/>
      <c r="M12" s="15"/>
      <c r="N12" s="15"/>
      <c r="O12" s="15"/>
      <c r="P12" s="15"/>
      <c r="Q12" s="15"/>
      <c r="R12" s="15"/>
      <c r="S12" s="15"/>
      <c r="T12" s="15"/>
      <c r="U12" s="15"/>
      <c r="V12" s="15"/>
      <c r="W12" s="34"/>
      <c r="X12" s="34"/>
      <c r="Y12" s="15"/>
      <c r="Z12" s="15"/>
    </row>
    <row r="13" spans="1:26" ht="18.75" customHeight="1" thickBot="1">
      <c r="A13" s="16"/>
      <c r="B13" s="758" t="s">
        <v>0</v>
      </c>
      <c r="C13" s="756" t="s">
        <v>1</v>
      </c>
      <c r="D13" s="760"/>
      <c r="E13" s="760"/>
      <c r="F13" s="757"/>
      <c r="G13" s="757" t="s">
        <v>2</v>
      </c>
      <c r="H13" s="758" t="s">
        <v>3</v>
      </c>
      <c r="I13" s="760" t="s">
        <v>4</v>
      </c>
      <c r="J13" s="758" t="s">
        <v>65</v>
      </c>
      <c r="K13" s="758" t="s">
        <v>5</v>
      </c>
      <c r="L13" s="758" t="s">
        <v>6</v>
      </c>
      <c r="M13" s="760" t="s">
        <v>22</v>
      </c>
      <c r="N13" s="805" t="s">
        <v>7</v>
      </c>
      <c r="O13" s="806"/>
      <c r="P13" s="806"/>
      <c r="Q13" s="807"/>
      <c r="R13" s="760" t="s">
        <v>8</v>
      </c>
      <c r="S13" s="760"/>
      <c r="T13" s="760"/>
      <c r="U13" s="758" t="s">
        <v>9</v>
      </c>
      <c r="V13" s="760" t="s">
        <v>52</v>
      </c>
      <c r="W13" s="758" t="s">
        <v>10</v>
      </c>
      <c r="X13" s="756" t="s">
        <v>102</v>
      </c>
      <c r="Y13" s="757"/>
      <c r="Z13" s="15"/>
    </row>
    <row r="14" spans="1:29" ht="18.75" thickBot="1">
      <c r="A14" s="15"/>
      <c r="B14" s="759"/>
      <c r="C14" s="784"/>
      <c r="D14" s="762"/>
      <c r="E14" s="762"/>
      <c r="F14" s="761"/>
      <c r="G14" s="761"/>
      <c r="H14" s="759"/>
      <c r="I14" s="762"/>
      <c r="J14" s="759"/>
      <c r="K14" s="759"/>
      <c r="L14" s="759"/>
      <c r="M14" s="761"/>
      <c r="N14" s="24" t="s">
        <v>12</v>
      </c>
      <c r="O14" s="24" t="s">
        <v>40</v>
      </c>
      <c r="P14" s="24" t="s">
        <v>117</v>
      </c>
      <c r="Q14" s="24" t="s">
        <v>118</v>
      </c>
      <c r="R14" s="11" t="s">
        <v>13</v>
      </c>
      <c r="S14" s="11" t="s">
        <v>14</v>
      </c>
      <c r="T14" s="270" t="s">
        <v>235</v>
      </c>
      <c r="U14" s="759"/>
      <c r="V14" s="761"/>
      <c r="W14" s="759"/>
      <c r="X14" s="100" t="s">
        <v>87</v>
      </c>
      <c r="Y14" s="100" t="s">
        <v>80</v>
      </c>
      <c r="Z14" s="10" t="s">
        <v>424</v>
      </c>
      <c r="AA14" s="10" t="s">
        <v>449</v>
      </c>
      <c r="AB14" s="10"/>
      <c r="AC14" s="10"/>
    </row>
    <row r="15" spans="1:29" ht="4.5" customHeight="1" thickBot="1">
      <c r="A15" s="15"/>
      <c r="B15" s="1"/>
      <c r="C15" s="53"/>
      <c r="D15" s="50"/>
      <c r="E15" s="50"/>
      <c r="F15" s="50"/>
      <c r="G15" s="1"/>
      <c r="H15" s="1"/>
      <c r="I15" s="1"/>
      <c r="J15" s="1"/>
      <c r="K15" s="1"/>
      <c r="L15" s="1"/>
      <c r="M15" s="1"/>
      <c r="N15" s="10"/>
      <c r="O15" s="10"/>
      <c r="P15" s="10"/>
      <c r="Q15" s="10"/>
      <c r="R15" s="10"/>
      <c r="S15" s="10"/>
      <c r="T15" s="10"/>
      <c r="U15" s="10"/>
      <c r="V15" s="10"/>
      <c r="W15" s="89"/>
      <c r="X15" s="89"/>
      <c r="Y15" s="10"/>
      <c r="Z15" s="10"/>
      <c r="AA15" s="10"/>
      <c r="AB15" s="10"/>
      <c r="AC15" s="10"/>
    </row>
    <row r="16" spans="1:29" ht="12.75">
      <c r="A16" s="15"/>
      <c r="B16" s="482"/>
      <c r="C16" s="483" t="s">
        <v>41</v>
      </c>
      <c r="D16" s="483"/>
      <c r="E16" s="514"/>
      <c r="F16" s="515"/>
      <c r="G16" s="482"/>
      <c r="H16" s="482"/>
      <c r="I16" s="484"/>
      <c r="J16" s="484"/>
      <c r="K16" s="485"/>
      <c r="L16" s="486"/>
      <c r="M16" s="487"/>
      <c r="N16" s="486"/>
      <c r="O16" s="486"/>
      <c r="P16" s="486"/>
      <c r="Q16" s="488"/>
      <c r="R16" s="482"/>
      <c r="S16" s="489"/>
      <c r="T16" s="490"/>
      <c r="U16" s="491"/>
      <c r="V16" s="490"/>
      <c r="W16" s="492"/>
      <c r="X16" s="492"/>
      <c r="Y16" s="8"/>
      <c r="Z16" s="10"/>
      <c r="AA16" s="66"/>
      <c r="AB16" s="66"/>
      <c r="AC16" s="66"/>
    </row>
    <row r="17" spans="1:29" s="319" customFormat="1" ht="18">
      <c r="A17" s="282"/>
      <c r="B17" s="493" t="s">
        <v>252</v>
      </c>
      <c r="C17" s="804" t="s">
        <v>232</v>
      </c>
      <c r="D17" s="804"/>
      <c r="E17" s="804"/>
      <c r="F17" s="804"/>
      <c r="G17" s="494" t="s">
        <v>21</v>
      </c>
      <c r="H17" s="493" t="s">
        <v>24</v>
      </c>
      <c r="I17" s="493" t="s">
        <v>146</v>
      </c>
      <c r="J17" s="493" t="s">
        <v>68</v>
      </c>
      <c r="K17" s="495" t="s">
        <v>231</v>
      </c>
      <c r="L17" s="496">
        <f>N17</f>
        <v>1132493.43</v>
      </c>
      <c r="M17" s="497">
        <v>1</v>
      </c>
      <c r="N17" s="496">
        <f aca="true" t="shared" si="0" ref="N17:N25">Q17+P17+O17</f>
        <v>1132493.43</v>
      </c>
      <c r="O17" s="496">
        <v>1132493.43</v>
      </c>
      <c r="P17" s="496">
        <v>0</v>
      </c>
      <c r="Q17" s="496">
        <v>0</v>
      </c>
      <c r="R17" s="516" t="s">
        <v>147</v>
      </c>
      <c r="S17" s="498">
        <v>1000</v>
      </c>
      <c r="T17" s="499">
        <v>1</v>
      </c>
      <c r="U17" s="500">
        <v>180</v>
      </c>
      <c r="V17" s="499" t="s">
        <v>97</v>
      </c>
      <c r="W17" s="480"/>
      <c r="X17" s="480"/>
      <c r="Y17" s="43" t="s">
        <v>88</v>
      </c>
      <c r="Z17" s="318" t="s">
        <v>511</v>
      </c>
      <c r="AA17" s="439"/>
      <c r="AB17" s="439"/>
      <c r="AC17" s="439"/>
    </row>
    <row r="18" spans="1:29" s="319" customFormat="1" ht="12.75">
      <c r="A18" s="282"/>
      <c r="B18" s="493" t="s">
        <v>359</v>
      </c>
      <c r="C18" s="804" t="s">
        <v>368</v>
      </c>
      <c r="D18" s="804"/>
      <c r="E18" s="804"/>
      <c r="F18" s="804"/>
      <c r="G18" s="494" t="s">
        <v>21</v>
      </c>
      <c r="H18" s="493" t="s">
        <v>24</v>
      </c>
      <c r="I18" s="493" t="s">
        <v>360</v>
      </c>
      <c r="J18" s="493" t="s">
        <v>68</v>
      </c>
      <c r="K18" s="495" t="s">
        <v>57</v>
      </c>
      <c r="L18" s="496">
        <f aca="true" t="shared" si="1" ref="L18:L26">N18</f>
        <v>430947.78</v>
      </c>
      <c r="M18" s="497">
        <v>1</v>
      </c>
      <c r="N18" s="496">
        <f t="shared" si="0"/>
        <v>430947.78</v>
      </c>
      <c r="O18" s="496">
        <v>85347.78</v>
      </c>
      <c r="P18" s="496">
        <v>172800</v>
      </c>
      <c r="Q18" s="496">
        <v>172800</v>
      </c>
      <c r="R18" s="494" t="s">
        <v>369</v>
      </c>
      <c r="S18" s="498">
        <v>16</v>
      </c>
      <c r="T18" s="499">
        <v>1</v>
      </c>
      <c r="U18" s="500">
        <v>80</v>
      </c>
      <c r="V18" s="499" t="s">
        <v>97</v>
      </c>
      <c r="W18" s="480"/>
      <c r="X18" s="480" t="s">
        <v>88</v>
      </c>
      <c r="Y18" s="43"/>
      <c r="Z18" s="318" t="s">
        <v>450</v>
      </c>
      <c r="AA18" s="439" t="s">
        <v>451</v>
      </c>
      <c r="AB18" s="439"/>
      <c r="AC18" s="439"/>
    </row>
    <row r="19" spans="1:29" s="319" customFormat="1" ht="12.75">
      <c r="A19" s="282"/>
      <c r="B19" s="493" t="s">
        <v>361</v>
      </c>
      <c r="C19" s="804" t="s">
        <v>368</v>
      </c>
      <c r="D19" s="804"/>
      <c r="E19" s="804"/>
      <c r="F19" s="804"/>
      <c r="G19" s="494" t="s">
        <v>21</v>
      </c>
      <c r="H19" s="493" t="s">
        <v>24</v>
      </c>
      <c r="I19" s="493" t="s">
        <v>360</v>
      </c>
      <c r="J19" s="493" t="s">
        <v>68</v>
      </c>
      <c r="K19" s="495" t="s">
        <v>370</v>
      </c>
      <c r="L19" s="496">
        <f t="shared" si="1"/>
        <v>296276.61</v>
      </c>
      <c r="M19" s="497">
        <v>1</v>
      </c>
      <c r="N19" s="496">
        <f t="shared" si="0"/>
        <v>296276.61</v>
      </c>
      <c r="O19" s="496">
        <v>58676.61</v>
      </c>
      <c r="P19" s="496">
        <v>118800</v>
      </c>
      <c r="Q19" s="496">
        <v>118800</v>
      </c>
      <c r="R19" s="494" t="s">
        <v>369</v>
      </c>
      <c r="S19" s="498">
        <v>11</v>
      </c>
      <c r="T19" s="499">
        <v>1</v>
      </c>
      <c r="U19" s="500">
        <v>55</v>
      </c>
      <c r="V19" s="499" t="s">
        <v>97</v>
      </c>
      <c r="W19" s="480"/>
      <c r="X19" s="480" t="s">
        <v>88</v>
      </c>
      <c r="Y19" s="43"/>
      <c r="Z19" s="318" t="s">
        <v>450</v>
      </c>
      <c r="AA19" s="439" t="s">
        <v>451</v>
      </c>
      <c r="AB19" s="439"/>
      <c r="AC19" s="439"/>
    </row>
    <row r="20" spans="1:29" s="319" customFormat="1" ht="12.75">
      <c r="A20" s="282"/>
      <c r="B20" s="493" t="s">
        <v>362</v>
      </c>
      <c r="C20" s="804" t="s">
        <v>368</v>
      </c>
      <c r="D20" s="804"/>
      <c r="E20" s="804"/>
      <c r="F20" s="804"/>
      <c r="G20" s="494" t="s">
        <v>21</v>
      </c>
      <c r="H20" s="493" t="s">
        <v>24</v>
      </c>
      <c r="I20" s="493" t="s">
        <v>360</v>
      </c>
      <c r="J20" s="493" t="s">
        <v>68</v>
      </c>
      <c r="K20" s="495" t="s">
        <v>371</v>
      </c>
      <c r="L20" s="496">
        <f t="shared" si="1"/>
        <v>107736.95</v>
      </c>
      <c r="M20" s="497">
        <v>1</v>
      </c>
      <c r="N20" s="496">
        <f t="shared" si="0"/>
        <v>107736.95</v>
      </c>
      <c r="O20" s="496">
        <v>21336.95</v>
      </c>
      <c r="P20" s="496">
        <v>43200</v>
      </c>
      <c r="Q20" s="496">
        <v>43200</v>
      </c>
      <c r="R20" s="494" t="s">
        <v>369</v>
      </c>
      <c r="S20" s="498">
        <v>4</v>
      </c>
      <c r="T20" s="499">
        <v>1</v>
      </c>
      <c r="U20" s="500">
        <v>20</v>
      </c>
      <c r="V20" s="499" t="s">
        <v>97</v>
      </c>
      <c r="W20" s="480"/>
      <c r="X20" s="480" t="s">
        <v>88</v>
      </c>
      <c r="Y20" s="43"/>
      <c r="Z20" s="318" t="s">
        <v>450</v>
      </c>
      <c r="AA20" s="439" t="s">
        <v>451</v>
      </c>
      <c r="AB20" s="439"/>
      <c r="AC20" s="439"/>
    </row>
    <row r="21" spans="1:29" s="319" customFormat="1" ht="12.75">
      <c r="A21" s="282"/>
      <c r="B21" s="493" t="s">
        <v>363</v>
      </c>
      <c r="C21" s="804" t="s">
        <v>368</v>
      </c>
      <c r="D21" s="804"/>
      <c r="E21" s="804"/>
      <c r="F21" s="804"/>
      <c r="G21" s="494" t="s">
        <v>21</v>
      </c>
      <c r="H21" s="493" t="s">
        <v>24</v>
      </c>
      <c r="I21" s="493" t="s">
        <v>360</v>
      </c>
      <c r="J21" s="493" t="s">
        <v>68</v>
      </c>
      <c r="K21" s="495" t="s">
        <v>203</v>
      </c>
      <c r="L21" s="496">
        <f t="shared" si="1"/>
        <v>269342.36</v>
      </c>
      <c r="M21" s="497">
        <v>1</v>
      </c>
      <c r="N21" s="496">
        <f t="shared" si="0"/>
        <v>269342.36</v>
      </c>
      <c r="O21" s="496">
        <v>53342.36</v>
      </c>
      <c r="P21" s="496">
        <v>108000</v>
      </c>
      <c r="Q21" s="496">
        <v>108000</v>
      </c>
      <c r="R21" s="494" t="s">
        <v>369</v>
      </c>
      <c r="S21" s="498">
        <v>10</v>
      </c>
      <c r="T21" s="499">
        <v>1</v>
      </c>
      <c r="U21" s="500">
        <v>50</v>
      </c>
      <c r="V21" s="499" t="s">
        <v>97</v>
      </c>
      <c r="W21" s="480"/>
      <c r="X21" s="480" t="s">
        <v>88</v>
      </c>
      <c r="Y21" s="43"/>
      <c r="Z21" s="318" t="s">
        <v>450</v>
      </c>
      <c r="AA21" s="439" t="s">
        <v>451</v>
      </c>
      <c r="AB21" s="439"/>
      <c r="AC21" s="439"/>
    </row>
    <row r="22" spans="1:29" s="319" customFormat="1" ht="18">
      <c r="A22" s="282"/>
      <c r="B22" s="493" t="s">
        <v>364</v>
      </c>
      <c r="C22" s="804" t="s">
        <v>368</v>
      </c>
      <c r="D22" s="804"/>
      <c r="E22" s="804"/>
      <c r="F22" s="804"/>
      <c r="G22" s="494" t="s">
        <v>21</v>
      </c>
      <c r="H22" s="493" t="s">
        <v>24</v>
      </c>
      <c r="I22" s="493" t="s">
        <v>360</v>
      </c>
      <c r="J22" s="493" t="s">
        <v>68</v>
      </c>
      <c r="K22" s="495" t="s">
        <v>219</v>
      </c>
      <c r="L22" s="496">
        <f t="shared" si="1"/>
        <v>215473.9</v>
      </c>
      <c r="M22" s="497">
        <v>1</v>
      </c>
      <c r="N22" s="496">
        <f t="shared" si="0"/>
        <v>215473.9</v>
      </c>
      <c r="O22" s="496">
        <v>42673.9</v>
      </c>
      <c r="P22" s="496">
        <v>86400</v>
      </c>
      <c r="Q22" s="496">
        <v>86400</v>
      </c>
      <c r="R22" s="494" t="s">
        <v>369</v>
      </c>
      <c r="S22" s="498">
        <v>8</v>
      </c>
      <c r="T22" s="499">
        <v>1</v>
      </c>
      <c r="U22" s="500">
        <v>40</v>
      </c>
      <c r="V22" s="499" t="s">
        <v>97</v>
      </c>
      <c r="W22" s="480"/>
      <c r="X22" s="480" t="s">
        <v>88</v>
      </c>
      <c r="Y22" s="43"/>
      <c r="Z22" s="318" t="s">
        <v>450</v>
      </c>
      <c r="AA22" s="439" t="s">
        <v>451</v>
      </c>
      <c r="AB22" s="439"/>
      <c r="AC22" s="439"/>
    </row>
    <row r="23" spans="1:29" s="319" customFormat="1" ht="12.75">
      <c r="A23" s="282"/>
      <c r="B23" s="493" t="s">
        <v>365</v>
      </c>
      <c r="C23" s="804" t="s">
        <v>368</v>
      </c>
      <c r="D23" s="804"/>
      <c r="E23" s="804"/>
      <c r="F23" s="804"/>
      <c r="G23" s="494" t="s">
        <v>21</v>
      </c>
      <c r="H23" s="493" t="s">
        <v>24</v>
      </c>
      <c r="I23" s="493" t="s">
        <v>360</v>
      </c>
      <c r="J23" s="493" t="s">
        <v>68</v>
      </c>
      <c r="K23" s="495" t="s">
        <v>372</v>
      </c>
      <c r="L23" s="496">
        <f t="shared" si="1"/>
        <v>161605.41999999998</v>
      </c>
      <c r="M23" s="497">
        <v>1</v>
      </c>
      <c r="N23" s="496">
        <f t="shared" si="0"/>
        <v>161605.41999999998</v>
      </c>
      <c r="O23" s="496">
        <v>32005.42</v>
      </c>
      <c r="P23" s="496">
        <v>64800</v>
      </c>
      <c r="Q23" s="496">
        <v>64800</v>
      </c>
      <c r="R23" s="494" t="s">
        <v>369</v>
      </c>
      <c r="S23" s="498">
        <v>6</v>
      </c>
      <c r="T23" s="499">
        <v>1</v>
      </c>
      <c r="U23" s="500">
        <v>30</v>
      </c>
      <c r="V23" s="499" t="s">
        <v>97</v>
      </c>
      <c r="W23" s="480"/>
      <c r="X23" s="480" t="s">
        <v>88</v>
      </c>
      <c r="Y23" s="43"/>
      <c r="Z23" s="318" t="s">
        <v>450</v>
      </c>
      <c r="AA23" s="439" t="s">
        <v>451</v>
      </c>
      <c r="AB23" s="439"/>
      <c r="AC23" s="439"/>
    </row>
    <row r="24" spans="1:29" s="319" customFormat="1" ht="12.75">
      <c r="A24" s="282"/>
      <c r="B24" s="493" t="s">
        <v>366</v>
      </c>
      <c r="C24" s="804" t="s">
        <v>368</v>
      </c>
      <c r="D24" s="804"/>
      <c r="E24" s="804"/>
      <c r="F24" s="804"/>
      <c r="G24" s="494" t="s">
        <v>21</v>
      </c>
      <c r="H24" s="493" t="s">
        <v>24</v>
      </c>
      <c r="I24" s="493" t="s">
        <v>360</v>
      </c>
      <c r="J24" s="493" t="s">
        <v>68</v>
      </c>
      <c r="K24" s="495" t="s">
        <v>373</v>
      </c>
      <c r="L24" s="496">
        <f t="shared" si="1"/>
        <v>350145.08</v>
      </c>
      <c r="M24" s="497">
        <v>1</v>
      </c>
      <c r="N24" s="496">
        <f t="shared" si="0"/>
        <v>350145.08</v>
      </c>
      <c r="O24" s="496">
        <v>69345.08</v>
      </c>
      <c r="P24" s="496">
        <v>140400</v>
      </c>
      <c r="Q24" s="496">
        <v>140400</v>
      </c>
      <c r="R24" s="494" t="s">
        <v>369</v>
      </c>
      <c r="S24" s="498">
        <v>13</v>
      </c>
      <c r="T24" s="499">
        <v>1</v>
      </c>
      <c r="U24" s="500">
        <v>65</v>
      </c>
      <c r="V24" s="499" t="s">
        <v>97</v>
      </c>
      <c r="W24" s="480"/>
      <c r="X24" s="480" t="s">
        <v>88</v>
      </c>
      <c r="Y24" s="43"/>
      <c r="Z24" s="318" t="s">
        <v>450</v>
      </c>
      <c r="AA24" s="439" t="s">
        <v>451</v>
      </c>
      <c r="AB24" s="439"/>
      <c r="AC24" s="439"/>
    </row>
    <row r="25" spans="1:29" s="319" customFormat="1" ht="12.75">
      <c r="A25" s="282"/>
      <c r="B25" s="493" t="s">
        <v>367</v>
      </c>
      <c r="C25" s="804" t="s">
        <v>368</v>
      </c>
      <c r="D25" s="804"/>
      <c r="E25" s="804"/>
      <c r="F25" s="804"/>
      <c r="G25" s="494" t="s">
        <v>21</v>
      </c>
      <c r="H25" s="493" t="s">
        <v>24</v>
      </c>
      <c r="I25" s="493" t="s">
        <v>360</v>
      </c>
      <c r="J25" s="493" t="s">
        <v>68</v>
      </c>
      <c r="K25" s="495" t="s">
        <v>144</v>
      </c>
      <c r="L25" s="496">
        <f t="shared" si="1"/>
        <v>134671.19</v>
      </c>
      <c r="M25" s="497">
        <v>1</v>
      </c>
      <c r="N25" s="496">
        <f t="shared" si="0"/>
        <v>134671.19</v>
      </c>
      <c r="O25" s="496">
        <v>26671.19</v>
      </c>
      <c r="P25" s="496">
        <v>54000</v>
      </c>
      <c r="Q25" s="496">
        <v>54000</v>
      </c>
      <c r="R25" s="494" t="s">
        <v>369</v>
      </c>
      <c r="S25" s="498">
        <v>5</v>
      </c>
      <c r="T25" s="499">
        <v>1</v>
      </c>
      <c r="U25" s="500">
        <v>25</v>
      </c>
      <c r="V25" s="499" t="s">
        <v>97</v>
      </c>
      <c r="W25" s="480"/>
      <c r="X25" s="480" t="s">
        <v>88</v>
      </c>
      <c r="Y25" s="43"/>
      <c r="Z25" s="318" t="s">
        <v>450</v>
      </c>
      <c r="AA25" s="439" t="s">
        <v>451</v>
      </c>
      <c r="AB25" s="439"/>
      <c r="AC25" s="439"/>
    </row>
    <row r="26" spans="1:29" ht="28.5" customHeight="1" thickBot="1">
      <c r="A26" s="15"/>
      <c r="B26" s="501" t="s">
        <v>417</v>
      </c>
      <c r="C26" s="798" t="s">
        <v>418</v>
      </c>
      <c r="D26" s="798"/>
      <c r="E26" s="798"/>
      <c r="F26" s="798"/>
      <c r="G26" s="502" t="s">
        <v>21</v>
      </c>
      <c r="H26" s="503" t="s">
        <v>24</v>
      </c>
      <c r="I26" s="503" t="s">
        <v>360</v>
      </c>
      <c r="J26" s="503" t="s">
        <v>68</v>
      </c>
      <c r="K26" s="504" t="s">
        <v>421</v>
      </c>
      <c r="L26" s="505">
        <f t="shared" si="1"/>
        <v>1987618.07</v>
      </c>
      <c r="M26" s="506">
        <v>1</v>
      </c>
      <c r="N26" s="505">
        <f>Q26+P26+O26</f>
        <v>1987618.07</v>
      </c>
      <c r="O26" s="505">
        <v>0</v>
      </c>
      <c r="P26" s="507">
        <v>1987618.07</v>
      </c>
      <c r="Q26" s="508">
        <v>0</v>
      </c>
      <c r="R26" s="509" t="s">
        <v>338</v>
      </c>
      <c r="S26" s="567">
        <v>85</v>
      </c>
      <c r="T26" s="511">
        <v>1</v>
      </c>
      <c r="U26" s="510">
        <v>2000</v>
      </c>
      <c r="V26" s="511" t="s">
        <v>97</v>
      </c>
      <c r="W26" s="513"/>
      <c r="X26" s="513"/>
      <c r="Y26" s="51" t="s">
        <v>88</v>
      </c>
      <c r="Z26" s="129"/>
      <c r="AA26" s="440"/>
      <c r="AB26" s="440"/>
      <c r="AC26" s="440"/>
    </row>
    <row r="27" spans="1:29" ht="13.5" thickBot="1">
      <c r="A27" s="15"/>
      <c r="B27" s="1"/>
      <c r="C27" s="1"/>
      <c r="D27" s="1"/>
      <c r="E27" s="1"/>
      <c r="F27" s="1"/>
      <c r="G27" s="1"/>
      <c r="H27" s="1"/>
      <c r="I27" s="1"/>
      <c r="J27" s="1"/>
      <c r="K27" s="49" t="s">
        <v>12</v>
      </c>
      <c r="L27" s="46">
        <f>SUM(L17:L26)</f>
        <v>5086310.79</v>
      </c>
      <c r="M27" s="19"/>
      <c r="N27" s="46">
        <f>SUM(N17:N26)</f>
        <v>5086310.79</v>
      </c>
      <c r="O27" s="46">
        <f>SUM(O17:O26)</f>
        <v>1521892.72</v>
      </c>
      <c r="P27" s="46">
        <f>SUM(P17:P26)</f>
        <v>2776018.0700000003</v>
      </c>
      <c r="Q27" s="46">
        <f>SUM(Q17:Q26)</f>
        <v>788400</v>
      </c>
      <c r="R27" s="1"/>
      <c r="S27" s="1"/>
      <c r="T27" s="1"/>
      <c r="U27" s="1"/>
      <c r="V27" s="1"/>
      <c r="W27" s="37"/>
      <c r="X27" s="37"/>
      <c r="Y27" s="1"/>
      <c r="Z27" s="118"/>
      <c r="AA27" s="803"/>
      <c r="AB27" s="803"/>
      <c r="AC27" s="78"/>
    </row>
    <row r="28" spans="1:26" ht="12.75">
      <c r="A28" s="15"/>
      <c r="B28" s="15"/>
      <c r="C28" s="47"/>
      <c r="D28" s="138"/>
      <c r="E28" s="15"/>
      <c r="F28" s="15"/>
      <c r="G28" s="15"/>
      <c r="H28" s="15"/>
      <c r="I28" s="15"/>
      <c r="J28" s="15"/>
      <c r="K28" s="15"/>
      <c r="L28" s="15"/>
      <c r="M28" s="19"/>
      <c r="N28" s="15"/>
      <c r="O28" s="15"/>
      <c r="P28" s="15"/>
      <c r="Q28" s="15"/>
      <c r="R28" s="15"/>
      <c r="S28" s="15"/>
      <c r="T28" s="15"/>
      <c r="U28" s="15"/>
      <c r="V28" s="15"/>
      <c r="W28" s="34"/>
      <c r="X28" s="34"/>
      <c r="Y28" s="15"/>
      <c r="Z28" s="15"/>
    </row>
    <row r="29" spans="1:29" ht="12.75">
      <c r="A29" s="15"/>
      <c r="B29" s="15"/>
      <c r="C29" s="15"/>
      <c r="D29" s="15"/>
      <c r="E29" s="15"/>
      <c r="F29" s="15"/>
      <c r="G29" s="15"/>
      <c r="H29" s="15"/>
      <c r="I29" s="15"/>
      <c r="J29" s="15"/>
      <c r="K29" s="15"/>
      <c r="L29" s="15"/>
      <c r="M29" s="15"/>
      <c r="N29" s="15"/>
      <c r="O29" s="15"/>
      <c r="P29" s="15"/>
      <c r="Q29" s="15"/>
      <c r="R29" s="15"/>
      <c r="S29" s="15"/>
      <c r="T29" s="782" t="str">
        <f>'AGUA POTABLE 1'!T40:Y40</f>
        <v>C. CESAR FERNANDO ARCEGA PEREZ.</v>
      </c>
      <c r="U29" s="782"/>
      <c r="V29" s="782"/>
      <c r="W29" s="782"/>
      <c r="X29" s="782"/>
      <c r="Y29" s="782"/>
      <c r="Z29" s="15"/>
      <c r="AA29" s="803"/>
      <c r="AB29" s="803"/>
      <c r="AC29" s="78"/>
    </row>
    <row r="30" spans="1:26" ht="12.75">
      <c r="A30" s="15"/>
      <c r="B30" s="15"/>
      <c r="C30" s="15"/>
      <c r="D30" s="15"/>
      <c r="E30" s="15"/>
      <c r="F30" s="15"/>
      <c r="G30" s="15"/>
      <c r="H30" s="15"/>
      <c r="I30" s="15"/>
      <c r="J30" s="15"/>
      <c r="K30" s="15"/>
      <c r="L30" s="15"/>
      <c r="M30" s="15"/>
      <c r="N30" s="15"/>
      <c r="O30" s="78"/>
      <c r="P30" s="15"/>
      <c r="Q30" s="15"/>
      <c r="R30" s="15"/>
      <c r="S30" s="15"/>
      <c r="T30" s="791" t="s">
        <v>19</v>
      </c>
      <c r="U30" s="791"/>
      <c r="V30" s="791"/>
      <c r="W30" s="791"/>
      <c r="X30" s="791"/>
      <c r="Y30" s="791"/>
      <c r="Z30" s="15"/>
    </row>
  </sheetData>
  <sheetProtection/>
  <mergeCells count="36">
    <mergeCell ref="AA29:AB29"/>
    <mergeCell ref="AA27:AB27"/>
    <mergeCell ref="W13:W14"/>
    <mergeCell ref="C23:F23"/>
    <mergeCell ref="C24:F24"/>
    <mergeCell ref="C25:F25"/>
    <mergeCell ref="C17:F17"/>
    <mergeCell ref="C18:F18"/>
    <mergeCell ref="C19:F19"/>
    <mergeCell ref="C20:F20"/>
    <mergeCell ref="C21:F21"/>
    <mergeCell ref="C22:F22"/>
    <mergeCell ref="M13:M14"/>
    <mergeCell ref="U13:U14"/>
    <mergeCell ref="N13:Q13"/>
    <mergeCell ref="R13:T13"/>
    <mergeCell ref="T30:Y30"/>
    <mergeCell ref="T29:Y29"/>
    <mergeCell ref="V13:V14"/>
    <mergeCell ref="X13:Y13"/>
    <mergeCell ref="L13:L14"/>
    <mergeCell ref="C26:F26"/>
    <mergeCell ref="B13:B14"/>
    <mergeCell ref="C13:F14"/>
    <mergeCell ref="B1:Y1"/>
    <mergeCell ref="B2:Y2"/>
    <mergeCell ref="B3:Y3"/>
    <mergeCell ref="K5:O5"/>
    <mergeCell ref="Q4:R4"/>
    <mergeCell ref="J13:J14"/>
    <mergeCell ref="K6:O6"/>
    <mergeCell ref="I13:I14"/>
    <mergeCell ref="B10:Y10"/>
    <mergeCell ref="G13:G14"/>
    <mergeCell ref="H13:H14"/>
    <mergeCell ref="K13:K14"/>
  </mergeCells>
  <printOptions horizontalCentered="1"/>
  <pageMargins left="0.1968503937007874" right="0" top="0.984251968503937" bottom="0" header="0" footer="0"/>
  <pageSetup horizontalDpi="600" verticalDpi="600" orientation="landscape" paperSize="5" scale="65" r:id="rId2"/>
  <colBreaks count="1" manualBreakCount="1">
    <brk id="25" max="84" man="1"/>
  </colBreaks>
  <drawing r:id="rId1"/>
</worksheet>
</file>

<file path=xl/worksheets/sheet3.xml><?xml version="1.0" encoding="utf-8"?>
<worksheet xmlns="http://schemas.openxmlformats.org/spreadsheetml/2006/main" xmlns:r="http://schemas.openxmlformats.org/officeDocument/2006/relationships">
  <dimension ref="A1:AG53"/>
  <sheetViews>
    <sheetView view="pageBreakPreview" zoomScale="90" zoomScaleSheetLayoutView="90" zoomScalePageLayoutView="0" workbookViewId="0" topLeftCell="D4">
      <selection activeCell="V8" sqref="V8"/>
    </sheetView>
  </sheetViews>
  <sheetFormatPr defaultColWidth="11.421875" defaultRowHeight="12.75"/>
  <cols>
    <col min="1" max="1" width="1.1484375" style="15" customWidth="1"/>
    <col min="2" max="2" width="9.7109375" style="15" customWidth="1"/>
    <col min="3" max="3" width="12.140625" style="15" customWidth="1"/>
    <col min="4" max="5" width="10.421875" style="15" customWidth="1"/>
    <col min="6" max="6" width="11.7109375" style="15" customWidth="1"/>
    <col min="7" max="7" width="7.57421875" style="15" customWidth="1"/>
    <col min="8" max="8" width="5.7109375" style="15" customWidth="1"/>
    <col min="9" max="10" width="8.140625" style="15" customWidth="1"/>
    <col min="11" max="11" width="21.421875" style="15" customWidth="1"/>
    <col min="12" max="12" width="14.8515625" style="15" customWidth="1"/>
    <col min="13" max="13" width="7.421875" style="15" customWidth="1"/>
    <col min="14" max="14" width="15.28125" style="15" customWidth="1"/>
    <col min="15" max="15" width="15.57421875" style="15" customWidth="1"/>
    <col min="16" max="16" width="14.28125" style="15" customWidth="1"/>
    <col min="17" max="17" width="12.140625" style="15" customWidth="1"/>
    <col min="18" max="18" width="9.28125" style="15" customWidth="1"/>
    <col min="19" max="19" width="8.57421875" style="15" customWidth="1"/>
    <col min="20" max="20" width="8.28125" style="15" customWidth="1"/>
    <col min="21" max="21" width="9.421875" style="15" customWidth="1"/>
    <col min="22" max="22" width="8.7109375" style="15" customWidth="1"/>
    <col min="23" max="23" width="10.421875" style="15" customWidth="1"/>
    <col min="24" max="24" width="5.57421875" style="34" customWidth="1"/>
    <col min="25" max="25" width="6.140625" style="34" customWidth="1"/>
    <col min="26" max="26" width="6.140625" style="15" customWidth="1"/>
    <col min="27" max="27" width="3.8515625" style="415" customWidth="1"/>
    <col min="28" max="28" width="5.421875" style="15" customWidth="1"/>
    <col min="29" max="29" width="12.28125" style="15" bestFit="1" customWidth="1"/>
    <col min="30" max="16384" width="11.421875" style="15" customWidth="1"/>
  </cols>
  <sheetData>
    <row r="1" spans="2:26" ht="15.75">
      <c r="B1" s="800" t="s">
        <v>35</v>
      </c>
      <c r="C1" s="801"/>
      <c r="D1" s="801"/>
      <c r="E1" s="801"/>
      <c r="F1" s="801"/>
      <c r="G1" s="801"/>
      <c r="H1" s="801"/>
      <c r="I1" s="801"/>
      <c r="J1" s="801"/>
      <c r="K1" s="801"/>
      <c r="L1" s="801"/>
      <c r="M1" s="801"/>
      <c r="N1" s="801"/>
      <c r="O1" s="801"/>
      <c r="P1" s="801"/>
      <c r="Q1" s="801"/>
      <c r="R1" s="801"/>
      <c r="S1" s="801"/>
      <c r="T1" s="801"/>
      <c r="U1" s="801"/>
      <c r="V1" s="801"/>
      <c r="W1" s="801"/>
      <c r="X1" s="801"/>
      <c r="Y1" s="801"/>
      <c r="Z1" s="802"/>
    </row>
    <row r="2" spans="2:26" ht="15.75">
      <c r="B2" s="772" t="s">
        <v>36</v>
      </c>
      <c r="C2" s="773"/>
      <c r="D2" s="773"/>
      <c r="E2" s="773"/>
      <c r="F2" s="773"/>
      <c r="G2" s="773"/>
      <c r="H2" s="773"/>
      <c r="I2" s="773"/>
      <c r="J2" s="773"/>
      <c r="K2" s="773"/>
      <c r="L2" s="773"/>
      <c r="M2" s="773"/>
      <c r="N2" s="773"/>
      <c r="O2" s="773"/>
      <c r="P2" s="773"/>
      <c r="Q2" s="773"/>
      <c r="R2" s="773"/>
      <c r="S2" s="773"/>
      <c r="T2" s="773"/>
      <c r="U2" s="773"/>
      <c r="V2" s="773"/>
      <c r="W2" s="773"/>
      <c r="X2" s="773"/>
      <c r="Y2" s="773"/>
      <c r="Z2" s="774"/>
    </row>
    <row r="3" spans="2:26" ht="15.75">
      <c r="B3" s="103"/>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2:26" ht="12.75">
      <c r="B4" s="775" t="s">
        <v>37</v>
      </c>
      <c r="C4" s="776"/>
      <c r="D4" s="776"/>
      <c r="E4" s="776"/>
      <c r="F4" s="776"/>
      <c r="G4" s="776"/>
      <c r="H4" s="776"/>
      <c r="I4" s="776"/>
      <c r="J4" s="776"/>
      <c r="K4" s="776"/>
      <c r="L4" s="776"/>
      <c r="M4" s="776"/>
      <c r="N4" s="776"/>
      <c r="O4" s="776"/>
      <c r="P4" s="776"/>
      <c r="Q4" s="776"/>
      <c r="R4" s="776"/>
      <c r="S4" s="776"/>
      <c r="T4" s="776"/>
      <c r="U4" s="776"/>
      <c r="V4" s="776"/>
      <c r="W4" s="776"/>
      <c r="X4" s="776"/>
      <c r="Y4" s="776"/>
      <c r="Z4" s="777"/>
    </row>
    <row r="5" spans="2:26" ht="12.75">
      <c r="B5" s="56"/>
      <c r="D5" s="55" t="s">
        <v>32</v>
      </c>
      <c r="E5" s="55" t="s">
        <v>33</v>
      </c>
      <c r="F5" s="55"/>
      <c r="G5" s="33"/>
      <c r="H5" s="33"/>
      <c r="I5" s="33"/>
      <c r="J5" s="33"/>
      <c r="K5" s="33"/>
      <c r="L5" s="33"/>
      <c r="M5" s="33"/>
      <c r="N5" s="33"/>
      <c r="O5" s="33"/>
      <c r="P5" s="33"/>
      <c r="Q5" s="779" t="s">
        <v>65</v>
      </c>
      <c r="R5" s="779"/>
      <c r="S5" s="779"/>
      <c r="T5" s="55" t="s">
        <v>67</v>
      </c>
      <c r="U5" s="33"/>
      <c r="V5" s="33"/>
      <c r="W5" s="33"/>
      <c r="X5" s="88"/>
      <c r="Y5" s="88"/>
      <c r="Z5" s="57"/>
    </row>
    <row r="6" spans="2:26" ht="12.75">
      <c r="B6" s="56"/>
      <c r="D6" s="55" t="str">
        <f>'AGUA POTABLE 1'!D7</f>
        <v>FONDO DE  INFRAESTRUCTURA SOCIAL MUNICIPAL.</v>
      </c>
      <c r="E6" s="55"/>
      <c r="F6" s="55"/>
      <c r="H6" s="86"/>
      <c r="I6" s="86"/>
      <c r="J6" s="86"/>
      <c r="K6" s="778" t="str">
        <f>'DRENAJE LETRINA Y ALCAN'!K5:O5</f>
        <v>ANEXO TECNICO DE PROPUESTA 2012</v>
      </c>
      <c r="L6" s="778"/>
      <c r="M6" s="778"/>
      <c r="N6" s="778"/>
      <c r="O6" s="778"/>
      <c r="P6" s="133"/>
      <c r="Q6" s="86"/>
      <c r="R6" s="86"/>
      <c r="S6" s="86"/>
      <c r="T6" s="86"/>
      <c r="U6" s="33"/>
      <c r="V6" s="33"/>
      <c r="W6" s="33"/>
      <c r="X6" s="88"/>
      <c r="Y6" s="88"/>
      <c r="Z6" s="57"/>
    </row>
    <row r="7" spans="2:26" ht="12.75">
      <c r="B7" s="56"/>
      <c r="D7" s="55" t="str">
        <f>'DRENAJE LETRINA Y ALCAN'!D6</f>
        <v>FECHA:   31 DE ENERO DE 2014</v>
      </c>
      <c r="E7" s="55"/>
      <c r="F7" s="55"/>
      <c r="H7" s="87"/>
      <c r="I7" s="87"/>
      <c r="J7" s="87"/>
      <c r="K7" s="776" t="s">
        <v>40</v>
      </c>
      <c r="L7" s="776"/>
      <c r="M7" s="776"/>
      <c r="N7" s="776"/>
      <c r="O7" s="776"/>
      <c r="P7" s="88"/>
      <c r="Q7" s="106" t="s">
        <v>79</v>
      </c>
      <c r="R7" s="106"/>
      <c r="S7" s="106"/>
      <c r="T7" s="106"/>
      <c r="U7" s="106"/>
      <c r="V7" s="106"/>
      <c r="W7" s="106"/>
      <c r="X7" s="88"/>
      <c r="Y7" s="88"/>
      <c r="Z7" s="57"/>
    </row>
    <row r="8" spans="2:26" ht="12.75">
      <c r="B8" s="56"/>
      <c r="D8" s="55" t="s">
        <v>30</v>
      </c>
      <c r="E8" s="55" t="s">
        <v>31</v>
      </c>
      <c r="F8" s="55"/>
      <c r="G8" s="33"/>
      <c r="H8" s="33"/>
      <c r="I8" s="33"/>
      <c r="J8" s="33"/>
      <c r="K8" s="33"/>
      <c r="L8" s="33"/>
      <c r="M8" s="33"/>
      <c r="N8" s="33"/>
      <c r="O8" s="33"/>
      <c r="P8" s="33"/>
      <c r="Q8" s="108" t="s">
        <v>89</v>
      </c>
      <c r="R8" s="108"/>
      <c r="S8" s="107" t="s">
        <v>90</v>
      </c>
      <c r="T8" s="33"/>
      <c r="U8" s="33"/>
      <c r="V8" s="106"/>
      <c r="W8" s="33"/>
      <c r="X8" s="88"/>
      <c r="Y8" s="88"/>
      <c r="Z8" s="57"/>
    </row>
    <row r="9" spans="2:26" ht="12.75">
      <c r="B9" s="56"/>
      <c r="D9" s="55" t="s">
        <v>522</v>
      </c>
      <c r="E9" s="55"/>
      <c r="F9" s="55"/>
      <c r="G9" s="33"/>
      <c r="H9" s="33"/>
      <c r="I9" s="33"/>
      <c r="J9" s="33"/>
      <c r="K9" s="33"/>
      <c r="L9" s="33"/>
      <c r="M9" s="33"/>
      <c r="N9" s="33"/>
      <c r="O9" s="33"/>
      <c r="P9" s="33"/>
      <c r="Q9" s="108" t="s">
        <v>81</v>
      </c>
      <c r="R9" s="108"/>
      <c r="S9" s="107" t="s">
        <v>91</v>
      </c>
      <c r="T9" s="55"/>
      <c r="U9" s="33"/>
      <c r="V9" s="33"/>
      <c r="W9" s="33"/>
      <c r="X9" s="88"/>
      <c r="Y9" s="88"/>
      <c r="Z9" s="57"/>
    </row>
    <row r="10" spans="2:26" ht="12.75">
      <c r="B10" s="56"/>
      <c r="D10" s="55" t="s">
        <v>523</v>
      </c>
      <c r="E10" s="55"/>
      <c r="F10" s="55"/>
      <c r="G10" s="33"/>
      <c r="H10" s="33"/>
      <c r="I10" s="33"/>
      <c r="J10" s="33"/>
      <c r="K10" s="33"/>
      <c r="L10" s="33"/>
      <c r="M10" s="33"/>
      <c r="N10" s="33"/>
      <c r="O10" s="33"/>
      <c r="P10" s="33"/>
      <c r="Q10" s="33"/>
      <c r="R10" s="33"/>
      <c r="S10" s="33"/>
      <c r="T10" s="33"/>
      <c r="U10" s="33"/>
      <c r="V10" s="33"/>
      <c r="W10" s="33"/>
      <c r="X10" s="88"/>
      <c r="Y10" s="88"/>
      <c r="Z10" s="57"/>
    </row>
    <row r="11" spans="2:26" ht="12.75">
      <c r="B11" s="769" t="s">
        <v>34</v>
      </c>
      <c r="C11" s="770"/>
      <c r="D11" s="770"/>
      <c r="E11" s="770"/>
      <c r="F11" s="770"/>
      <c r="G11" s="770"/>
      <c r="H11" s="770"/>
      <c r="I11" s="770"/>
      <c r="J11" s="770"/>
      <c r="K11" s="770"/>
      <c r="L11" s="770"/>
      <c r="M11" s="770"/>
      <c r="N11" s="770"/>
      <c r="O11" s="770"/>
      <c r="P11" s="770"/>
      <c r="Q11" s="770"/>
      <c r="R11" s="770"/>
      <c r="S11" s="770"/>
      <c r="T11" s="770"/>
      <c r="U11" s="770"/>
      <c r="V11" s="770"/>
      <c r="W11" s="770"/>
      <c r="X11" s="770"/>
      <c r="Y11" s="770"/>
      <c r="Z11" s="771"/>
    </row>
    <row r="12" spans="2:26" ht="10.5" customHeight="1" thickBot="1">
      <c r="B12" s="58"/>
      <c r="C12" s="59"/>
      <c r="D12" s="59"/>
      <c r="E12" s="59"/>
      <c r="F12" s="59"/>
      <c r="G12" s="59"/>
      <c r="H12" s="59"/>
      <c r="I12" s="59"/>
      <c r="J12" s="59"/>
      <c r="K12" s="59"/>
      <c r="L12" s="59"/>
      <c r="M12" s="59"/>
      <c r="N12" s="59"/>
      <c r="O12" s="59"/>
      <c r="P12" s="59"/>
      <c r="Q12" s="59"/>
      <c r="R12" s="59"/>
      <c r="S12" s="59"/>
      <c r="T12" s="59"/>
      <c r="U12" s="59"/>
      <c r="V12" s="60" t="s">
        <v>38</v>
      </c>
      <c r="W12" s="61">
        <v>3</v>
      </c>
      <c r="X12" s="61" t="s">
        <v>39</v>
      </c>
      <c r="Y12" s="61"/>
      <c r="Z12" s="62">
        <v>12</v>
      </c>
    </row>
    <row r="13" ht="13.5" thickBot="1"/>
    <row r="14" spans="1:26" ht="18.75" customHeight="1" thickBot="1">
      <c r="A14" s="16"/>
      <c r="B14" s="758" t="s">
        <v>0</v>
      </c>
      <c r="C14" s="756" t="s">
        <v>1</v>
      </c>
      <c r="D14" s="760"/>
      <c r="E14" s="760"/>
      <c r="F14" s="757"/>
      <c r="G14" s="757" t="s">
        <v>2</v>
      </c>
      <c r="H14" s="758" t="s">
        <v>3</v>
      </c>
      <c r="I14" s="760" t="s">
        <v>4</v>
      </c>
      <c r="J14" s="758" t="s">
        <v>65</v>
      </c>
      <c r="K14" s="758" t="s">
        <v>5</v>
      </c>
      <c r="L14" s="758" t="s">
        <v>6</v>
      </c>
      <c r="M14" s="760" t="s">
        <v>22</v>
      </c>
      <c r="N14" s="756" t="s">
        <v>7</v>
      </c>
      <c r="O14" s="760"/>
      <c r="P14" s="760"/>
      <c r="Q14" s="760"/>
      <c r="R14" s="757"/>
      <c r="S14" s="760" t="s">
        <v>8</v>
      </c>
      <c r="T14" s="760"/>
      <c r="U14" s="760"/>
      <c r="V14" s="758" t="s">
        <v>9</v>
      </c>
      <c r="W14" s="760" t="s">
        <v>52</v>
      </c>
      <c r="X14" s="758" t="s">
        <v>10</v>
      </c>
      <c r="Y14" s="756" t="s">
        <v>102</v>
      </c>
      <c r="Z14" s="757"/>
    </row>
    <row r="15" spans="2:33" ht="20.25" customHeight="1" thickBot="1">
      <c r="B15" s="759"/>
      <c r="C15" s="784"/>
      <c r="D15" s="762"/>
      <c r="E15" s="762"/>
      <c r="F15" s="761"/>
      <c r="G15" s="761"/>
      <c r="H15" s="759"/>
      <c r="I15" s="762"/>
      <c r="J15" s="759"/>
      <c r="K15" s="759"/>
      <c r="L15" s="759"/>
      <c r="M15" s="761"/>
      <c r="N15" s="11" t="s">
        <v>12</v>
      </c>
      <c r="O15" s="11" t="s">
        <v>40</v>
      </c>
      <c r="P15" s="11" t="s">
        <v>117</v>
      </c>
      <c r="Q15" s="11" t="s">
        <v>118</v>
      </c>
      <c r="R15" s="11" t="s">
        <v>253</v>
      </c>
      <c r="S15" s="11" t="s">
        <v>13</v>
      </c>
      <c r="T15" s="11" t="s">
        <v>14</v>
      </c>
      <c r="U15" s="270" t="s">
        <v>235</v>
      </c>
      <c r="V15" s="759"/>
      <c r="W15" s="761"/>
      <c r="X15" s="759"/>
      <c r="Y15" s="100" t="s">
        <v>87</v>
      </c>
      <c r="Z15" s="100" t="s">
        <v>80</v>
      </c>
      <c r="AA15" s="415" t="s">
        <v>382</v>
      </c>
      <c r="AB15" s="267" t="s">
        <v>200</v>
      </c>
      <c r="AC15" s="10" t="s">
        <v>424</v>
      </c>
      <c r="AD15" s="10" t="s">
        <v>425</v>
      </c>
      <c r="AE15" s="432"/>
      <c r="AF15" s="10"/>
      <c r="AG15" s="10"/>
    </row>
    <row r="16" spans="2:33" ht="3.75" customHeight="1" thickBot="1">
      <c r="B16" s="1"/>
      <c r="C16" s="53"/>
      <c r="D16" s="50"/>
      <c r="E16" s="50"/>
      <c r="F16" s="50"/>
      <c r="G16" s="1"/>
      <c r="H16" s="1"/>
      <c r="I16" s="1"/>
      <c r="J16" s="1"/>
      <c r="K16" s="1"/>
      <c r="L16" s="1"/>
      <c r="M16" s="1"/>
      <c r="N16" s="10"/>
      <c r="O16" s="10"/>
      <c r="P16" s="10"/>
      <c r="Q16" s="10"/>
      <c r="R16" s="10"/>
      <c r="S16" s="10"/>
      <c r="T16" s="10"/>
      <c r="U16" s="10"/>
      <c r="V16" s="10"/>
      <c r="W16" s="10"/>
      <c r="X16" s="89"/>
      <c r="Y16" s="89"/>
      <c r="Z16" s="10"/>
      <c r="AC16" s="10"/>
      <c r="AD16" s="10"/>
      <c r="AE16" s="10"/>
      <c r="AF16" s="10"/>
      <c r="AG16" s="10"/>
    </row>
    <row r="17" spans="2:33" ht="12.75" customHeight="1">
      <c r="B17" s="211"/>
      <c r="C17" s="811" t="s">
        <v>25</v>
      </c>
      <c r="D17" s="811"/>
      <c r="E17" s="811"/>
      <c r="F17" s="811"/>
      <c r="G17" s="211"/>
      <c r="H17" s="211"/>
      <c r="I17" s="212"/>
      <c r="J17" s="212"/>
      <c r="K17" s="221"/>
      <c r="L17" s="214"/>
      <c r="M17" s="222"/>
      <c r="N17" s="214"/>
      <c r="O17" s="214"/>
      <c r="P17" s="214"/>
      <c r="Q17" s="215"/>
      <c r="R17" s="215"/>
      <c r="S17" s="211"/>
      <c r="T17" s="223"/>
      <c r="U17" s="224"/>
      <c r="V17" s="225"/>
      <c r="W17" s="224"/>
      <c r="X17" s="226"/>
      <c r="Y17" s="90"/>
      <c r="Z17" s="8"/>
      <c r="AC17" s="10"/>
      <c r="AD17" s="10"/>
      <c r="AE17" s="10"/>
      <c r="AF17" s="10"/>
      <c r="AG17" s="10"/>
    </row>
    <row r="18" spans="2:33" s="320" customFormat="1" ht="19.5" customHeight="1">
      <c r="B18" s="598" t="s">
        <v>169</v>
      </c>
      <c r="C18" s="812" t="s">
        <v>212</v>
      </c>
      <c r="D18" s="812"/>
      <c r="E18" s="812"/>
      <c r="F18" s="812"/>
      <c r="G18" s="599" t="s">
        <v>21</v>
      </c>
      <c r="H18" s="598" t="s">
        <v>69</v>
      </c>
      <c r="I18" s="598" t="s">
        <v>105</v>
      </c>
      <c r="J18" s="598" t="s">
        <v>68</v>
      </c>
      <c r="K18" s="600" t="s">
        <v>183</v>
      </c>
      <c r="L18" s="601">
        <f>N18</f>
        <v>71534.35</v>
      </c>
      <c r="M18" s="602">
        <v>1</v>
      </c>
      <c r="N18" s="601">
        <f>Q18+P18+O18</f>
        <v>71534.35</v>
      </c>
      <c r="O18" s="601">
        <v>71534.35</v>
      </c>
      <c r="P18" s="601">
        <v>0</v>
      </c>
      <c r="Q18" s="601">
        <v>0</v>
      </c>
      <c r="R18" s="601"/>
      <c r="S18" s="599" t="s">
        <v>16</v>
      </c>
      <c r="T18" s="603">
        <v>300</v>
      </c>
      <c r="U18" s="604">
        <v>1</v>
      </c>
      <c r="V18" s="605">
        <v>312</v>
      </c>
      <c r="W18" s="604" t="s">
        <v>97</v>
      </c>
      <c r="X18" s="606"/>
      <c r="Y18" s="607" t="s">
        <v>88</v>
      </c>
      <c r="Z18" s="608"/>
      <c r="AA18" s="416">
        <v>71534.35</v>
      </c>
      <c r="AB18" s="181">
        <f>O18-AA18</f>
        <v>0</v>
      </c>
      <c r="AC18" s="434" t="s">
        <v>456</v>
      </c>
      <c r="AD18" s="435" t="s">
        <v>427</v>
      </c>
      <c r="AE18" s="435"/>
      <c r="AF18" s="435"/>
      <c r="AG18" s="435"/>
    </row>
    <row r="19" spans="2:33" s="320" customFormat="1" ht="12.75" customHeight="1">
      <c r="B19" s="609" t="s">
        <v>170</v>
      </c>
      <c r="C19" s="809" t="s">
        <v>181</v>
      </c>
      <c r="D19" s="809"/>
      <c r="E19" s="809"/>
      <c r="F19" s="809"/>
      <c r="G19" s="610" t="s">
        <v>21</v>
      </c>
      <c r="H19" s="609" t="s">
        <v>69</v>
      </c>
      <c r="I19" s="609" t="s">
        <v>105</v>
      </c>
      <c r="J19" s="609" t="s">
        <v>68</v>
      </c>
      <c r="K19" s="611" t="s">
        <v>95</v>
      </c>
      <c r="L19" s="612">
        <f>N19</f>
        <v>263195.11</v>
      </c>
      <c r="M19" s="613">
        <v>1</v>
      </c>
      <c r="N19" s="612">
        <f>Q19+P19+O19</f>
        <v>263195.11</v>
      </c>
      <c r="O19" s="612">
        <v>263195.11</v>
      </c>
      <c r="P19" s="612">
        <v>0</v>
      </c>
      <c r="Q19" s="612">
        <v>0</v>
      </c>
      <c r="R19" s="612"/>
      <c r="S19" s="610" t="s">
        <v>16</v>
      </c>
      <c r="T19" s="614">
        <v>500</v>
      </c>
      <c r="U19" s="615">
        <v>1</v>
      </c>
      <c r="V19" s="616">
        <v>206</v>
      </c>
      <c r="W19" s="615" t="s">
        <v>97</v>
      </c>
      <c r="X19" s="617"/>
      <c r="Y19" s="618" t="s">
        <v>88</v>
      </c>
      <c r="Z19" s="619"/>
      <c r="AA19" s="416">
        <v>263195.11</v>
      </c>
      <c r="AB19" s="181">
        <f aca="true" t="shared" si="0" ref="AB19:AB44">O19-AA19</f>
        <v>0</v>
      </c>
      <c r="AC19" s="434" t="s">
        <v>437</v>
      </c>
      <c r="AD19" s="435" t="s">
        <v>438</v>
      </c>
      <c r="AE19" s="435"/>
      <c r="AF19" s="435"/>
      <c r="AG19" s="435"/>
    </row>
    <row r="20" spans="2:33" s="321" customFormat="1" ht="12.75" customHeight="1">
      <c r="B20" s="609" t="s">
        <v>254</v>
      </c>
      <c r="C20" s="809" t="s">
        <v>173</v>
      </c>
      <c r="D20" s="809"/>
      <c r="E20" s="809"/>
      <c r="F20" s="809"/>
      <c r="G20" s="610" t="s">
        <v>21</v>
      </c>
      <c r="H20" s="609" t="s">
        <v>69</v>
      </c>
      <c r="I20" s="609" t="s">
        <v>105</v>
      </c>
      <c r="J20" s="609" t="s">
        <v>68</v>
      </c>
      <c r="K20" s="620" t="s">
        <v>219</v>
      </c>
      <c r="L20" s="612">
        <f aca="true" t="shared" si="1" ref="L20:L26">N20</f>
        <v>140579.45</v>
      </c>
      <c r="M20" s="613">
        <v>1</v>
      </c>
      <c r="N20" s="612">
        <f>O20+P20+Q20</f>
        <v>140579.45</v>
      </c>
      <c r="O20" s="612">
        <v>140579.45</v>
      </c>
      <c r="P20" s="612">
        <v>0</v>
      </c>
      <c r="Q20" s="612">
        <v>0</v>
      </c>
      <c r="R20" s="612"/>
      <c r="S20" s="610" t="s">
        <v>16</v>
      </c>
      <c r="T20" s="614">
        <v>350</v>
      </c>
      <c r="U20" s="615">
        <v>1</v>
      </c>
      <c r="V20" s="616">
        <v>356</v>
      </c>
      <c r="W20" s="615" t="s">
        <v>97</v>
      </c>
      <c r="X20" s="617"/>
      <c r="Y20" s="618" t="s">
        <v>88</v>
      </c>
      <c r="Z20" s="619"/>
      <c r="AA20" s="417">
        <v>140579.45</v>
      </c>
      <c r="AB20" s="181">
        <f t="shared" si="0"/>
        <v>0</v>
      </c>
      <c r="AC20" s="436" t="s">
        <v>443</v>
      </c>
      <c r="AD20" s="436" t="s">
        <v>444</v>
      </c>
      <c r="AE20" s="436"/>
      <c r="AF20" s="436"/>
      <c r="AG20" s="436"/>
    </row>
    <row r="21" spans="2:33" s="320" customFormat="1" ht="12.75">
      <c r="B21" s="621" t="s">
        <v>255</v>
      </c>
      <c r="C21" s="809" t="s">
        <v>173</v>
      </c>
      <c r="D21" s="809"/>
      <c r="E21" s="809"/>
      <c r="F21" s="809"/>
      <c r="G21" s="610" t="s">
        <v>21</v>
      </c>
      <c r="H21" s="609" t="s">
        <v>69</v>
      </c>
      <c r="I21" s="609" t="s">
        <v>133</v>
      </c>
      <c r="J21" s="609" t="s">
        <v>68</v>
      </c>
      <c r="K21" s="611" t="s">
        <v>157</v>
      </c>
      <c r="L21" s="612">
        <f t="shared" si="1"/>
        <v>145447.44</v>
      </c>
      <c r="M21" s="613">
        <v>1</v>
      </c>
      <c r="N21" s="612">
        <f>O21+P21+Q21</f>
        <v>145447.44</v>
      </c>
      <c r="O21" s="612">
        <v>145447.44</v>
      </c>
      <c r="P21" s="612">
        <v>0</v>
      </c>
      <c r="Q21" s="612">
        <v>0</v>
      </c>
      <c r="R21" s="612"/>
      <c r="S21" s="610" t="s">
        <v>16</v>
      </c>
      <c r="T21" s="622">
        <v>350</v>
      </c>
      <c r="U21" s="615">
        <v>1</v>
      </c>
      <c r="V21" s="616">
        <v>606</v>
      </c>
      <c r="W21" s="615" t="s">
        <v>97</v>
      </c>
      <c r="X21" s="618"/>
      <c r="Y21" s="618" t="s">
        <v>88</v>
      </c>
      <c r="Z21" s="619"/>
      <c r="AA21" s="415">
        <v>145447.44</v>
      </c>
      <c r="AB21" s="181">
        <f t="shared" si="0"/>
        <v>0</v>
      </c>
      <c r="AC21" s="435" t="s">
        <v>448</v>
      </c>
      <c r="AD21" s="435" t="s">
        <v>427</v>
      </c>
      <c r="AE21" s="435"/>
      <c r="AF21" s="435"/>
      <c r="AG21" s="435"/>
    </row>
    <row r="22" spans="2:33" s="320" customFormat="1" ht="12.75">
      <c r="B22" s="621" t="s">
        <v>171</v>
      </c>
      <c r="C22" s="809" t="s">
        <v>173</v>
      </c>
      <c r="D22" s="809"/>
      <c r="E22" s="809"/>
      <c r="F22" s="809"/>
      <c r="G22" s="610" t="s">
        <v>21</v>
      </c>
      <c r="H22" s="609" t="s">
        <v>69</v>
      </c>
      <c r="I22" s="609" t="s">
        <v>133</v>
      </c>
      <c r="J22" s="609" t="s">
        <v>68</v>
      </c>
      <c r="K22" s="611" t="s">
        <v>220</v>
      </c>
      <c r="L22" s="612">
        <f t="shared" si="1"/>
        <v>139694.2</v>
      </c>
      <c r="M22" s="613">
        <v>1</v>
      </c>
      <c r="N22" s="612">
        <f>O22+P22+Q22</f>
        <v>139694.2</v>
      </c>
      <c r="O22" s="612">
        <v>139694.2</v>
      </c>
      <c r="P22" s="612">
        <v>0</v>
      </c>
      <c r="Q22" s="612">
        <v>0</v>
      </c>
      <c r="R22" s="612"/>
      <c r="S22" s="610" t="s">
        <v>16</v>
      </c>
      <c r="T22" s="622">
        <v>350</v>
      </c>
      <c r="U22" s="615">
        <v>1</v>
      </c>
      <c r="V22" s="616">
        <v>418</v>
      </c>
      <c r="W22" s="615" t="s">
        <v>97</v>
      </c>
      <c r="X22" s="618"/>
      <c r="Y22" s="618" t="s">
        <v>88</v>
      </c>
      <c r="Z22" s="619"/>
      <c r="AA22" s="415">
        <v>139694.2044</v>
      </c>
      <c r="AB22" s="181">
        <f t="shared" si="0"/>
        <v>-0.004399999976158142</v>
      </c>
      <c r="AC22" s="435" t="s">
        <v>452</v>
      </c>
      <c r="AD22" s="435" t="s">
        <v>427</v>
      </c>
      <c r="AE22" s="435"/>
      <c r="AF22" s="435"/>
      <c r="AG22" s="435"/>
    </row>
    <row r="23" spans="2:33" s="320" customFormat="1" ht="12.75">
      <c r="B23" s="621" t="s">
        <v>256</v>
      </c>
      <c r="C23" s="809" t="s">
        <v>173</v>
      </c>
      <c r="D23" s="809"/>
      <c r="E23" s="809"/>
      <c r="F23" s="809"/>
      <c r="G23" s="610" t="s">
        <v>21</v>
      </c>
      <c r="H23" s="609" t="s">
        <v>69</v>
      </c>
      <c r="I23" s="609" t="s">
        <v>133</v>
      </c>
      <c r="J23" s="609" t="s">
        <v>68</v>
      </c>
      <c r="K23" s="611" t="s">
        <v>236</v>
      </c>
      <c r="L23" s="612">
        <f>N23</f>
        <v>79877.2</v>
      </c>
      <c r="M23" s="613">
        <v>1</v>
      </c>
      <c r="N23" s="612">
        <f>O23+P23+Q23</f>
        <v>79877.2</v>
      </c>
      <c r="O23" s="612">
        <v>79877.2</v>
      </c>
      <c r="P23" s="612">
        <v>0</v>
      </c>
      <c r="Q23" s="612">
        <v>0</v>
      </c>
      <c r="R23" s="612"/>
      <c r="S23" s="610" t="s">
        <v>16</v>
      </c>
      <c r="T23" s="622">
        <v>375</v>
      </c>
      <c r="U23" s="615">
        <v>1</v>
      </c>
      <c r="V23" s="616">
        <v>132</v>
      </c>
      <c r="W23" s="615" t="s">
        <v>97</v>
      </c>
      <c r="X23" s="618"/>
      <c r="Y23" s="618" t="s">
        <v>88</v>
      </c>
      <c r="Z23" s="619"/>
      <c r="AA23" s="415">
        <v>79877.2</v>
      </c>
      <c r="AB23" s="181">
        <f t="shared" si="0"/>
        <v>0</v>
      </c>
      <c r="AC23" s="435" t="s">
        <v>441</v>
      </c>
      <c r="AD23" s="435" t="s">
        <v>432</v>
      </c>
      <c r="AE23" s="435"/>
      <c r="AF23" s="435"/>
      <c r="AG23" s="435"/>
    </row>
    <row r="24" spans="2:33" s="321" customFormat="1" ht="12.75" customHeight="1">
      <c r="B24" s="609" t="s">
        <v>192</v>
      </c>
      <c r="C24" s="809" t="s">
        <v>173</v>
      </c>
      <c r="D24" s="809"/>
      <c r="E24" s="809"/>
      <c r="F24" s="809"/>
      <c r="G24" s="610" t="s">
        <v>21</v>
      </c>
      <c r="H24" s="609" t="s">
        <v>69</v>
      </c>
      <c r="I24" s="609" t="s">
        <v>105</v>
      </c>
      <c r="J24" s="609" t="s">
        <v>68</v>
      </c>
      <c r="K24" s="620" t="s">
        <v>150</v>
      </c>
      <c r="L24" s="612">
        <f t="shared" si="1"/>
        <v>262852.45</v>
      </c>
      <c r="M24" s="613">
        <v>1</v>
      </c>
      <c r="N24" s="612">
        <f>Q24+P24+O24</f>
        <v>262852.45</v>
      </c>
      <c r="O24" s="645">
        <v>262852.45</v>
      </c>
      <c r="P24" s="612">
        <v>0</v>
      </c>
      <c r="Q24" s="612">
        <v>0</v>
      </c>
      <c r="R24" s="612"/>
      <c r="S24" s="610" t="s">
        <v>16</v>
      </c>
      <c r="T24" s="646">
        <v>600</v>
      </c>
      <c r="U24" s="615">
        <v>1</v>
      </c>
      <c r="V24" s="616">
        <v>529</v>
      </c>
      <c r="W24" s="615" t="s">
        <v>97</v>
      </c>
      <c r="X24" s="617"/>
      <c r="Y24" s="618" t="s">
        <v>88</v>
      </c>
      <c r="Z24" s="619"/>
      <c r="AA24" s="417">
        <v>248056.45</v>
      </c>
      <c r="AB24" s="450">
        <f t="shared" si="0"/>
        <v>14796</v>
      </c>
      <c r="AC24" s="451"/>
      <c r="AD24" s="436"/>
      <c r="AE24" s="436"/>
      <c r="AF24" s="436"/>
      <c r="AG24" s="436"/>
    </row>
    <row r="25" spans="2:33" s="322" customFormat="1" ht="21" customHeight="1">
      <c r="B25" s="609" t="s">
        <v>257</v>
      </c>
      <c r="C25" s="809" t="s">
        <v>345</v>
      </c>
      <c r="D25" s="809"/>
      <c r="E25" s="809"/>
      <c r="F25" s="809"/>
      <c r="G25" s="610" t="s">
        <v>21</v>
      </c>
      <c r="H25" s="609" t="s">
        <v>69</v>
      </c>
      <c r="I25" s="609" t="s">
        <v>258</v>
      </c>
      <c r="J25" s="609" t="s">
        <v>68</v>
      </c>
      <c r="K25" s="620" t="s">
        <v>59</v>
      </c>
      <c r="L25" s="612">
        <f>N25</f>
        <v>1101377.34</v>
      </c>
      <c r="M25" s="613">
        <v>1</v>
      </c>
      <c r="N25" s="612">
        <f>Q25+P25+O25</f>
        <v>1101377.34</v>
      </c>
      <c r="O25" s="612">
        <v>1101377.34</v>
      </c>
      <c r="P25" s="612">
        <v>0</v>
      </c>
      <c r="Q25" s="612">
        <v>0</v>
      </c>
      <c r="R25" s="612"/>
      <c r="S25" s="610" t="s">
        <v>16</v>
      </c>
      <c r="T25" s="646">
        <v>1166</v>
      </c>
      <c r="U25" s="615">
        <v>1</v>
      </c>
      <c r="V25" s="616">
        <v>529</v>
      </c>
      <c r="W25" s="615" t="s">
        <v>97</v>
      </c>
      <c r="X25" s="617"/>
      <c r="Y25" s="618"/>
      <c r="Z25" s="619" t="s">
        <v>88</v>
      </c>
      <c r="AA25" s="418">
        <v>1101377.34</v>
      </c>
      <c r="AB25" s="181">
        <f t="shared" si="0"/>
        <v>0</v>
      </c>
      <c r="AC25" s="437" t="s">
        <v>511</v>
      </c>
      <c r="AD25" s="438"/>
      <c r="AE25" s="438"/>
      <c r="AF25" s="438"/>
      <c r="AG25" s="438"/>
    </row>
    <row r="26" spans="2:33" s="322" customFormat="1" ht="12.75" customHeight="1">
      <c r="B26" s="609" t="s">
        <v>259</v>
      </c>
      <c r="C26" s="809" t="s">
        <v>260</v>
      </c>
      <c r="D26" s="809"/>
      <c r="E26" s="809"/>
      <c r="F26" s="809"/>
      <c r="G26" s="610" t="s">
        <v>21</v>
      </c>
      <c r="H26" s="609" t="s">
        <v>69</v>
      </c>
      <c r="I26" s="609" t="s">
        <v>261</v>
      </c>
      <c r="J26" s="609" t="s">
        <v>68</v>
      </c>
      <c r="K26" s="611" t="s">
        <v>50</v>
      </c>
      <c r="L26" s="612">
        <f t="shared" si="1"/>
        <v>643953.34</v>
      </c>
      <c r="M26" s="613">
        <v>1</v>
      </c>
      <c r="N26" s="612">
        <f>Q26+P26+O26</f>
        <v>643953.34</v>
      </c>
      <c r="O26" s="612">
        <v>643953.34</v>
      </c>
      <c r="P26" s="612">
        <v>0</v>
      </c>
      <c r="Q26" s="612">
        <v>0</v>
      </c>
      <c r="R26" s="612"/>
      <c r="S26" s="610" t="s">
        <v>16</v>
      </c>
      <c r="T26" s="614">
        <v>695</v>
      </c>
      <c r="U26" s="615">
        <v>1</v>
      </c>
      <c r="V26" s="616">
        <v>457</v>
      </c>
      <c r="W26" s="615" t="s">
        <v>97</v>
      </c>
      <c r="X26" s="617"/>
      <c r="Y26" s="618" t="s">
        <v>88</v>
      </c>
      <c r="Z26" s="619"/>
      <c r="AA26" s="418">
        <v>643953.34</v>
      </c>
      <c r="AB26" s="181">
        <f t="shared" si="0"/>
        <v>0</v>
      </c>
      <c r="AC26" s="437" t="s">
        <v>458</v>
      </c>
      <c r="AD26" s="438" t="s">
        <v>459</v>
      </c>
      <c r="AE26" s="438" t="s">
        <v>460</v>
      </c>
      <c r="AF26" s="438" t="s">
        <v>432</v>
      </c>
      <c r="AG26" s="438"/>
    </row>
    <row r="27" spans="2:33" s="322" customFormat="1" ht="12.75" customHeight="1">
      <c r="B27" s="647" t="s">
        <v>262</v>
      </c>
      <c r="C27" s="810" t="s">
        <v>161</v>
      </c>
      <c r="D27" s="810"/>
      <c r="E27" s="810"/>
      <c r="F27" s="810"/>
      <c r="G27" s="619" t="s">
        <v>21</v>
      </c>
      <c r="H27" s="647" t="s">
        <v>69</v>
      </c>
      <c r="I27" s="647" t="s">
        <v>105</v>
      </c>
      <c r="J27" s="647" t="s">
        <v>68</v>
      </c>
      <c r="K27" s="648" t="s">
        <v>59</v>
      </c>
      <c r="L27" s="623">
        <f aca="true" t="shared" si="2" ref="L27:L37">N27</f>
        <v>505978.19</v>
      </c>
      <c r="M27" s="613">
        <v>1</v>
      </c>
      <c r="N27" s="623">
        <f>O27+P27+Q27</f>
        <v>505978.19</v>
      </c>
      <c r="O27" s="623">
        <v>505978.19</v>
      </c>
      <c r="P27" s="623"/>
      <c r="Q27" s="649"/>
      <c r="R27" s="649"/>
      <c r="S27" s="619" t="s">
        <v>16</v>
      </c>
      <c r="T27" s="650">
        <v>750</v>
      </c>
      <c r="U27" s="651">
        <v>1</v>
      </c>
      <c r="V27" s="652">
        <v>1898</v>
      </c>
      <c r="W27" s="651" t="s">
        <v>97</v>
      </c>
      <c r="X27" s="618"/>
      <c r="Y27" s="618"/>
      <c r="Z27" s="619" t="s">
        <v>88</v>
      </c>
      <c r="AA27" s="418">
        <v>505978.19</v>
      </c>
      <c r="AB27" s="181">
        <f t="shared" si="0"/>
        <v>0</v>
      </c>
      <c r="AC27" s="437" t="s">
        <v>490</v>
      </c>
      <c r="AD27" s="438" t="s">
        <v>471</v>
      </c>
      <c r="AE27" s="438"/>
      <c r="AF27" s="438"/>
      <c r="AG27" s="438"/>
    </row>
    <row r="28" spans="2:33" s="322" customFormat="1" ht="18" customHeight="1">
      <c r="B28" s="609" t="s">
        <v>263</v>
      </c>
      <c r="C28" s="809" t="s">
        <v>264</v>
      </c>
      <c r="D28" s="809"/>
      <c r="E28" s="809"/>
      <c r="F28" s="809"/>
      <c r="G28" s="610" t="s">
        <v>21</v>
      </c>
      <c r="H28" s="609" t="s">
        <v>69</v>
      </c>
      <c r="I28" s="609" t="s">
        <v>191</v>
      </c>
      <c r="J28" s="609" t="s">
        <v>68</v>
      </c>
      <c r="K28" s="620" t="s">
        <v>61</v>
      </c>
      <c r="L28" s="612">
        <f t="shared" si="2"/>
        <v>139458.31</v>
      </c>
      <c r="M28" s="613">
        <v>1</v>
      </c>
      <c r="N28" s="612">
        <f>O28+P28+Q28</f>
        <v>139458.31</v>
      </c>
      <c r="O28" s="612">
        <v>139458.31</v>
      </c>
      <c r="P28" s="612">
        <v>0</v>
      </c>
      <c r="Q28" s="612">
        <v>0</v>
      </c>
      <c r="R28" s="612"/>
      <c r="S28" s="610" t="s">
        <v>16</v>
      </c>
      <c r="T28" s="614">
        <v>50</v>
      </c>
      <c r="U28" s="615">
        <v>1</v>
      </c>
      <c r="V28" s="616">
        <v>510</v>
      </c>
      <c r="W28" s="615" t="s">
        <v>97</v>
      </c>
      <c r="X28" s="617"/>
      <c r="Y28" s="618" t="s">
        <v>88</v>
      </c>
      <c r="Z28" s="619"/>
      <c r="AA28" s="419">
        <v>139458.31</v>
      </c>
      <c r="AB28" s="181">
        <f t="shared" si="0"/>
        <v>0</v>
      </c>
      <c r="AC28" s="438" t="s">
        <v>511</v>
      </c>
      <c r="AD28" s="438"/>
      <c r="AE28" s="438"/>
      <c r="AF28" s="438"/>
      <c r="AG28" s="438"/>
    </row>
    <row r="29" spans="2:33" s="322" customFormat="1" ht="12.75">
      <c r="B29" s="609" t="s">
        <v>265</v>
      </c>
      <c r="C29" s="809" t="s">
        <v>266</v>
      </c>
      <c r="D29" s="809"/>
      <c r="E29" s="809"/>
      <c r="F29" s="809"/>
      <c r="G29" s="610" t="s">
        <v>21</v>
      </c>
      <c r="H29" s="609" t="s">
        <v>69</v>
      </c>
      <c r="I29" s="609" t="s">
        <v>267</v>
      </c>
      <c r="J29" s="609" t="s">
        <v>68</v>
      </c>
      <c r="K29" s="620" t="s">
        <v>61</v>
      </c>
      <c r="L29" s="612">
        <f t="shared" si="2"/>
        <v>543833.43</v>
      </c>
      <c r="M29" s="613">
        <v>1</v>
      </c>
      <c r="N29" s="612">
        <f>O29+P29+Q29</f>
        <v>543833.43</v>
      </c>
      <c r="O29" s="612">
        <v>543833.43</v>
      </c>
      <c r="P29" s="612">
        <v>0</v>
      </c>
      <c r="Q29" s="612">
        <v>0</v>
      </c>
      <c r="R29" s="612"/>
      <c r="S29" s="610" t="s">
        <v>16</v>
      </c>
      <c r="T29" s="614">
        <v>210</v>
      </c>
      <c r="U29" s="615">
        <v>1</v>
      </c>
      <c r="V29" s="616">
        <v>510</v>
      </c>
      <c r="W29" s="615" t="s">
        <v>97</v>
      </c>
      <c r="X29" s="617"/>
      <c r="Y29" s="618"/>
      <c r="Z29" s="619" t="s">
        <v>88</v>
      </c>
      <c r="AA29" s="419">
        <v>543833.43</v>
      </c>
      <c r="AB29" s="181">
        <f t="shared" si="0"/>
        <v>0</v>
      </c>
      <c r="AC29" s="438" t="s">
        <v>467</v>
      </c>
      <c r="AD29" s="438" t="s">
        <v>468</v>
      </c>
      <c r="AE29" s="438"/>
      <c r="AF29" s="438"/>
      <c r="AG29" s="438"/>
    </row>
    <row r="30" spans="2:33" s="322" customFormat="1" ht="12.75">
      <c r="B30" s="609" t="s">
        <v>268</v>
      </c>
      <c r="C30" s="809" t="s">
        <v>269</v>
      </c>
      <c r="D30" s="809"/>
      <c r="E30" s="809"/>
      <c r="F30" s="809"/>
      <c r="G30" s="610" t="s">
        <v>21</v>
      </c>
      <c r="H30" s="609" t="s">
        <v>69</v>
      </c>
      <c r="I30" s="609" t="s">
        <v>267</v>
      </c>
      <c r="J30" s="609" t="s">
        <v>68</v>
      </c>
      <c r="K30" s="620" t="s">
        <v>223</v>
      </c>
      <c r="L30" s="612">
        <f t="shared" si="2"/>
        <v>227735.61</v>
      </c>
      <c r="M30" s="613">
        <v>1</v>
      </c>
      <c r="N30" s="612">
        <f>O30+P30+Q30</f>
        <v>227735.61</v>
      </c>
      <c r="O30" s="612">
        <v>227735.61</v>
      </c>
      <c r="P30" s="612">
        <v>0</v>
      </c>
      <c r="Q30" s="612">
        <v>0</v>
      </c>
      <c r="R30" s="612"/>
      <c r="S30" s="610" t="s">
        <v>172</v>
      </c>
      <c r="T30" s="614">
        <v>20000</v>
      </c>
      <c r="U30" s="615">
        <v>1</v>
      </c>
      <c r="V30" s="616">
        <v>160</v>
      </c>
      <c r="W30" s="615" t="s">
        <v>97</v>
      </c>
      <c r="X30" s="618"/>
      <c r="Y30" s="618" t="s">
        <v>88</v>
      </c>
      <c r="Z30" s="619"/>
      <c r="AA30" s="419">
        <v>227735.61</v>
      </c>
      <c r="AB30" s="181">
        <f t="shared" si="0"/>
        <v>0</v>
      </c>
      <c r="AC30" s="438" t="s">
        <v>447</v>
      </c>
      <c r="AD30" s="438" t="s">
        <v>432</v>
      </c>
      <c r="AE30" s="438"/>
      <c r="AF30" s="438"/>
      <c r="AG30" s="438"/>
    </row>
    <row r="31" spans="2:33" s="322" customFormat="1" ht="12.75" customHeight="1">
      <c r="B31" s="609" t="s">
        <v>270</v>
      </c>
      <c r="C31" s="809" t="s">
        <v>318</v>
      </c>
      <c r="D31" s="809"/>
      <c r="E31" s="809"/>
      <c r="F31" s="809"/>
      <c r="G31" s="610" t="s">
        <v>21</v>
      </c>
      <c r="H31" s="609" t="s">
        <v>69</v>
      </c>
      <c r="I31" s="609" t="s">
        <v>105</v>
      </c>
      <c r="J31" s="609" t="s">
        <v>68</v>
      </c>
      <c r="K31" s="620" t="s">
        <v>55</v>
      </c>
      <c r="L31" s="612">
        <f t="shared" si="2"/>
        <v>177494.85</v>
      </c>
      <c r="M31" s="613">
        <v>1</v>
      </c>
      <c r="N31" s="612">
        <f>Q31+P31+O31</f>
        <v>177494.85</v>
      </c>
      <c r="O31" s="612">
        <v>177494.85</v>
      </c>
      <c r="P31" s="612">
        <v>0</v>
      </c>
      <c r="Q31" s="612">
        <v>0</v>
      </c>
      <c r="R31" s="612"/>
      <c r="S31" s="610" t="s">
        <v>16</v>
      </c>
      <c r="T31" s="614">
        <v>1000</v>
      </c>
      <c r="U31" s="615">
        <v>1</v>
      </c>
      <c r="V31" s="616">
        <v>589</v>
      </c>
      <c r="W31" s="615" t="s">
        <v>97</v>
      </c>
      <c r="X31" s="617"/>
      <c r="Y31" s="618" t="s">
        <v>88</v>
      </c>
      <c r="Z31" s="619"/>
      <c r="AA31" s="418">
        <v>177494.85</v>
      </c>
      <c r="AB31" s="181">
        <f t="shared" si="0"/>
        <v>0</v>
      </c>
      <c r="AC31" s="437" t="s">
        <v>453</v>
      </c>
      <c r="AD31" s="438" t="s">
        <v>432</v>
      </c>
      <c r="AE31" s="438"/>
      <c r="AF31" s="438"/>
      <c r="AG31" s="438"/>
    </row>
    <row r="32" spans="2:33" s="322" customFormat="1" ht="12.75" customHeight="1">
      <c r="B32" s="609" t="s">
        <v>271</v>
      </c>
      <c r="C32" s="809" t="s">
        <v>272</v>
      </c>
      <c r="D32" s="809"/>
      <c r="E32" s="809"/>
      <c r="F32" s="809"/>
      <c r="G32" s="610" t="s">
        <v>21</v>
      </c>
      <c r="H32" s="609" t="s">
        <v>69</v>
      </c>
      <c r="I32" s="609" t="s">
        <v>105</v>
      </c>
      <c r="J32" s="609" t="s">
        <v>68</v>
      </c>
      <c r="K32" s="620" t="s">
        <v>205</v>
      </c>
      <c r="L32" s="612">
        <f t="shared" si="2"/>
        <v>744673.04</v>
      </c>
      <c r="M32" s="613">
        <v>1</v>
      </c>
      <c r="N32" s="612">
        <f>Q32+P32+O32</f>
        <v>744673.04</v>
      </c>
      <c r="O32" s="612">
        <v>744673.04</v>
      </c>
      <c r="P32" s="612">
        <v>0</v>
      </c>
      <c r="Q32" s="612">
        <v>0</v>
      </c>
      <c r="R32" s="612"/>
      <c r="S32" s="610" t="s">
        <v>16</v>
      </c>
      <c r="T32" s="614">
        <v>1000</v>
      </c>
      <c r="U32" s="615">
        <v>1</v>
      </c>
      <c r="V32" s="616">
        <v>230</v>
      </c>
      <c r="W32" s="615" t="s">
        <v>97</v>
      </c>
      <c r="X32" s="617"/>
      <c r="Y32" s="618"/>
      <c r="Z32" s="619" t="s">
        <v>88</v>
      </c>
      <c r="AA32" s="418">
        <v>744673.04</v>
      </c>
      <c r="AB32" s="181">
        <f t="shared" si="0"/>
        <v>0</v>
      </c>
      <c r="AC32" s="437" t="s">
        <v>470</v>
      </c>
      <c r="AD32" s="438" t="s">
        <v>471</v>
      </c>
      <c r="AE32" s="438"/>
      <c r="AF32" s="438"/>
      <c r="AG32" s="438"/>
    </row>
    <row r="33" spans="2:33" s="322" customFormat="1" ht="12.75" customHeight="1">
      <c r="B33" s="609" t="s">
        <v>273</v>
      </c>
      <c r="C33" s="809" t="s">
        <v>319</v>
      </c>
      <c r="D33" s="809"/>
      <c r="E33" s="809"/>
      <c r="F33" s="809"/>
      <c r="G33" s="610" t="s">
        <v>21</v>
      </c>
      <c r="H33" s="609" t="s">
        <v>69</v>
      </c>
      <c r="I33" s="609" t="s">
        <v>105</v>
      </c>
      <c r="J33" s="609" t="s">
        <v>68</v>
      </c>
      <c r="K33" s="611" t="s">
        <v>344</v>
      </c>
      <c r="L33" s="612">
        <f t="shared" si="2"/>
        <v>1383488.19</v>
      </c>
      <c r="M33" s="613">
        <v>1</v>
      </c>
      <c r="N33" s="612">
        <f>Q33+P33+O33+R33</f>
        <v>1383488.19</v>
      </c>
      <c r="O33" s="612">
        <v>1383488.19</v>
      </c>
      <c r="P33" s="612">
        <v>0</v>
      </c>
      <c r="Q33" s="612">
        <v>0</v>
      </c>
      <c r="R33" s="612">
        <v>0</v>
      </c>
      <c r="S33" s="610" t="s">
        <v>16</v>
      </c>
      <c r="T33" s="614">
        <v>1000</v>
      </c>
      <c r="U33" s="615">
        <v>1</v>
      </c>
      <c r="V33" s="616">
        <v>2500</v>
      </c>
      <c r="W33" s="615" t="s">
        <v>97</v>
      </c>
      <c r="X33" s="617"/>
      <c r="Y33" s="618"/>
      <c r="Z33" s="619" t="s">
        <v>88</v>
      </c>
      <c r="AA33" s="418">
        <v>1383488.19</v>
      </c>
      <c r="AB33" s="181">
        <f t="shared" si="0"/>
        <v>0</v>
      </c>
      <c r="AC33" s="437" t="s">
        <v>469</v>
      </c>
      <c r="AD33" s="438" t="s">
        <v>468</v>
      </c>
      <c r="AE33" s="438"/>
      <c r="AF33" s="438"/>
      <c r="AG33" s="438"/>
    </row>
    <row r="34" spans="2:33" s="322" customFormat="1" ht="12.75" customHeight="1">
      <c r="B34" s="609" t="s">
        <v>309</v>
      </c>
      <c r="C34" s="809" t="s">
        <v>320</v>
      </c>
      <c r="D34" s="809"/>
      <c r="E34" s="809"/>
      <c r="F34" s="809"/>
      <c r="G34" s="610" t="s">
        <v>21</v>
      </c>
      <c r="H34" s="609" t="s">
        <v>69</v>
      </c>
      <c r="I34" s="609" t="s">
        <v>105</v>
      </c>
      <c r="J34" s="609" t="s">
        <v>68</v>
      </c>
      <c r="K34" s="611" t="s">
        <v>312</v>
      </c>
      <c r="L34" s="612">
        <f t="shared" si="2"/>
        <v>91519.32</v>
      </c>
      <c r="M34" s="613">
        <v>1</v>
      </c>
      <c r="N34" s="612">
        <f aca="true" t="shared" si="3" ref="N34:N40">Q34+P34+O34</f>
        <v>91519.32</v>
      </c>
      <c r="O34" s="612">
        <v>91519.32</v>
      </c>
      <c r="P34" s="612">
        <v>0</v>
      </c>
      <c r="Q34" s="612">
        <v>0</v>
      </c>
      <c r="R34" s="612"/>
      <c r="S34" s="610" t="s">
        <v>16</v>
      </c>
      <c r="T34" s="614">
        <v>200</v>
      </c>
      <c r="U34" s="615">
        <v>1</v>
      </c>
      <c r="V34" s="616">
        <v>156</v>
      </c>
      <c r="W34" s="615" t="s">
        <v>97</v>
      </c>
      <c r="X34" s="617"/>
      <c r="Y34" s="618" t="s">
        <v>88</v>
      </c>
      <c r="Z34" s="619"/>
      <c r="AA34" s="418">
        <v>91519.32</v>
      </c>
      <c r="AB34" s="181">
        <f t="shared" si="0"/>
        <v>0</v>
      </c>
      <c r="AC34" s="437" t="s">
        <v>446</v>
      </c>
      <c r="AD34" s="438" t="s">
        <v>427</v>
      </c>
      <c r="AE34" s="438"/>
      <c r="AF34" s="438"/>
      <c r="AG34" s="438"/>
    </row>
    <row r="35" spans="2:33" s="322" customFormat="1" ht="12.75" customHeight="1">
      <c r="B35" s="609" t="s">
        <v>310</v>
      </c>
      <c r="C35" s="809" t="s">
        <v>173</v>
      </c>
      <c r="D35" s="809"/>
      <c r="E35" s="809"/>
      <c r="F35" s="809"/>
      <c r="G35" s="610" t="s">
        <v>21</v>
      </c>
      <c r="H35" s="609" t="s">
        <v>69</v>
      </c>
      <c r="I35" s="609" t="s">
        <v>105</v>
      </c>
      <c r="J35" s="609" t="s">
        <v>68</v>
      </c>
      <c r="K35" s="611" t="s">
        <v>311</v>
      </c>
      <c r="L35" s="612">
        <f t="shared" si="2"/>
        <v>745986.46</v>
      </c>
      <c r="M35" s="613">
        <v>1</v>
      </c>
      <c r="N35" s="612">
        <f t="shared" si="3"/>
        <v>745986.46</v>
      </c>
      <c r="O35" s="612">
        <v>745986.46</v>
      </c>
      <c r="P35" s="612">
        <v>0</v>
      </c>
      <c r="Q35" s="612">
        <v>0</v>
      </c>
      <c r="R35" s="612"/>
      <c r="S35" s="610" t="s">
        <v>16</v>
      </c>
      <c r="T35" s="614">
        <v>200</v>
      </c>
      <c r="U35" s="615">
        <v>1</v>
      </c>
      <c r="V35" s="616">
        <v>365</v>
      </c>
      <c r="W35" s="615" t="s">
        <v>97</v>
      </c>
      <c r="X35" s="617"/>
      <c r="Y35" s="618"/>
      <c r="Z35" s="619" t="s">
        <v>88</v>
      </c>
      <c r="AA35" s="418">
        <v>745986.46</v>
      </c>
      <c r="AB35" s="181">
        <f t="shared" si="0"/>
        <v>0</v>
      </c>
      <c r="AC35" s="437" t="s">
        <v>472</v>
      </c>
      <c r="AD35" s="438" t="s">
        <v>471</v>
      </c>
      <c r="AE35" s="438"/>
      <c r="AF35" s="438"/>
      <c r="AG35" s="438"/>
    </row>
    <row r="36" spans="2:33" s="322" customFormat="1" ht="12.75" customHeight="1">
      <c r="B36" s="609" t="s">
        <v>306</v>
      </c>
      <c r="C36" s="809" t="s">
        <v>173</v>
      </c>
      <c r="D36" s="809"/>
      <c r="E36" s="809"/>
      <c r="F36" s="809"/>
      <c r="G36" s="610" t="s">
        <v>21</v>
      </c>
      <c r="H36" s="609" t="s">
        <v>69</v>
      </c>
      <c r="I36" s="609" t="s">
        <v>105</v>
      </c>
      <c r="J36" s="609" t="s">
        <v>68</v>
      </c>
      <c r="K36" s="611" t="s">
        <v>317</v>
      </c>
      <c r="L36" s="612">
        <f t="shared" si="2"/>
        <v>242991.03</v>
      </c>
      <c r="M36" s="613">
        <v>1</v>
      </c>
      <c r="N36" s="612">
        <f t="shared" si="3"/>
        <v>242991.03</v>
      </c>
      <c r="O36" s="612">
        <v>242991.03</v>
      </c>
      <c r="P36" s="612">
        <v>0</v>
      </c>
      <c r="Q36" s="612">
        <v>0</v>
      </c>
      <c r="R36" s="612"/>
      <c r="S36" s="610" t="s">
        <v>16</v>
      </c>
      <c r="T36" s="614">
        <v>200</v>
      </c>
      <c r="U36" s="615">
        <v>1</v>
      </c>
      <c r="V36" s="616">
        <v>465</v>
      </c>
      <c r="W36" s="615" t="s">
        <v>97</v>
      </c>
      <c r="X36" s="617"/>
      <c r="Y36" s="618" t="s">
        <v>88</v>
      </c>
      <c r="Z36" s="619"/>
      <c r="AA36" s="418">
        <v>242991.03</v>
      </c>
      <c r="AB36" s="181">
        <f t="shared" si="0"/>
        <v>0</v>
      </c>
      <c r="AC36" s="437" t="s">
        <v>457</v>
      </c>
      <c r="AD36" s="438" t="s">
        <v>432</v>
      </c>
      <c r="AE36" s="438"/>
      <c r="AF36" s="438"/>
      <c r="AG36" s="438"/>
    </row>
    <row r="37" spans="2:33" s="322" customFormat="1" ht="12.75" customHeight="1">
      <c r="B37" s="609" t="s">
        <v>315</v>
      </c>
      <c r="C37" s="809" t="s">
        <v>173</v>
      </c>
      <c r="D37" s="809"/>
      <c r="E37" s="809"/>
      <c r="F37" s="809"/>
      <c r="G37" s="610" t="s">
        <v>21</v>
      </c>
      <c r="H37" s="609" t="s">
        <v>69</v>
      </c>
      <c r="I37" s="609" t="s">
        <v>105</v>
      </c>
      <c r="J37" s="609" t="s">
        <v>68</v>
      </c>
      <c r="K37" s="611" t="s">
        <v>154</v>
      </c>
      <c r="L37" s="612">
        <f t="shared" si="2"/>
        <v>141137.2</v>
      </c>
      <c r="M37" s="613">
        <v>1</v>
      </c>
      <c r="N37" s="612">
        <f t="shared" si="3"/>
        <v>141137.2</v>
      </c>
      <c r="O37" s="612">
        <v>141137.2</v>
      </c>
      <c r="P37" s="612">
        <v>0</v>
      </c>
      <c r="Q37" s="612">
        <v>0</v>
      </c>
      <c r="R37" s="612"/>
      <c r="S37" s="610" t="s">
        <v>16</v>
      </c>
      <c r="T37" s="614">
        <v>300</v>
      </c>
      <c r="U37" s="615">
        <v>1</v>
      </c>
      <c r="V37" s="616">
        <v>630</v>
      </c>
      <c r="W37" s="615" t="s">
        <v>97</v>
      </c>
      <c r="X37" s="617"/>
      <c r="Y37" s="618" t="s">
        <v>88</v>
      </c>
      <c r="Z37" s="619"/>
      <c r="AA37" s="418">
        <v>141137.2</v>
      </c>
      <c r="AB37" s="181">
        <f t="shared" si="0"/>
        <v>0</v>
      </c>
      <c r="AC37" s="437" t="s">
        <v>442</v>
      </c>
      <c r="AD37" s="438" t="s">
        <v>432</v>
      </c>
      <c r="AE37" s="438"/>
      <c r="AF37" s="438"/>
      <c r="AG37" s="438"/>
    </row>
    <row r="38" spans="2:33" s="321" customFormat="1" ht="18.75" customHeight="1">
      <c r="B38" s="609" t="s">
        <v>316</v>
      </c>
      <c r="C38" s="809" t="s">
        <v>206</v>
      </c>
      <c r="D38" s="809"/>
      <c r="E38" s="809"/>
      <c r="F38" s="809"/>
      <c r="G38" s="610" t="s">
        <v>21</v>
      </c>
      <c r="H38" s="609" t="s">
        <v>69</v>
      </c>
      <c r="I38" s="609" t="s">
        <v>204</v>
      </c>
      <c r="J38" s="609" t="s">
        <v>68</v>
      </c>
      <c r="K38" s="611" t="s">
        <v>160</v>
      </c>
      <c r="L38" s="612">
        <f aca="true" t="shared" si="4" ref="L38:L44">N38</f>
        <v>78119.16</v>
      </c>
      <c r="M38" s="613">
        <v>1</v>
      </c>
      <c r="N38" s="612">
        <f t="shared" si="3"/>
        <v>78119.16</v>
      </c>
      <c r="O38" s="612">
        <v>78119.16</v>
      </c>
      <c r="P38" s="612">
        <v>0</v>
      </c>
      <c r="Q38" s="612">
        <v>0</v>
      </c>
      <c r="R38" s="612"/>
      <c r="S38" s="610" t="s">
        <v>274</v>
      </c>
      <c r="T38" s="614">
        <v>1</v>
      </c>
      <c r="U38" s="615">
        <v>1</v>
      </c>
      <c r="V38" s="616">
        <v>2500</v>
      </c>
      <c r="W38" s="615" t="s">
        <v>97</v>
      </c>
      <c r="X38" s="617"/>
      <c r="Y38" s="618"/>
      <c r="Z38" s="619" t="s">
        <v>88</v>
      </c>
      <c r="AA38" s="417"/>
      <c r="AB38" s="450">
        <f t="shared" si="0"/>
        <v>78119.16</v>
      </c>
      <c r="AC38" s="451"/>
      <c r="AD38" s="436"/>
      <c r="AE38" s="436"/>
      <c r="AF38" s="436"/>
      <c r="AG38" s="436"/>
    </row>
    <row r="39" spans="2:33" s="322" customFormat="1" ht="27.75" customHeight="1">
      <c r="B39" s="609" t="s">
        <v>343</v>
      </c>
      <c r="C39" s="809" t="s">
        <v>356</v>
      </c>
      <c r="D39" s="809"/>
      <c r="E39" s="809"/>
      <c r="F39" s="809"/>
      <c r="G39" s="610" t="s">
        <v>21</v>
      </c>
      <c r="H39" s="609" t="s">
        <v>69</v>
      </c>
      <c r="I39" s="609" t="s">
        <v>105</v>
      </c>
      <c r="J39" s="609" t="s">
        <v>68</v>
      </c>
      <c r="K39" s="611" t="s">
        <v>340</v>
      </c>
      <c r="L39" s="612">
        <f t="shared" si="4"/>
        <v>240506</v>
      </c>
      <c r="M39" s="613">
        <v>1</v>
      </c>
      <c r="N39" s="612">
        <f t="shared" si="3"/>
        <v>240506</v>
      </c>
      <c r="O39" s="612">
        <v>83298</v>
      </c>
      <c r="P39" s="612">
        <v>78604</v>
      </c>
      <c r="Q39" s="612">
        <v>78604</v>
      </c>
      <c r="R39" s="612"/>
      <c r="S39" s="610" t="s">
        <v>16</v>
      </c>
      <c r="T39" s="614">
        <v>756</v>
      </c>
      <c r="U39" s="615">
        <v>1</v>
      </c>
      <c r="V39" s="616">
        <v>192</v>
      </c>
      <c r="W39" s="615" t="s">
        <v>97</v>
      </c>
      <c r="X39" s="617"/>
      <c r="Y39" s="618" t="s">
        <v>88</v>
      </c>
      <c r="Z39" s="619"/>
      <c r="AA39" s="418">
        <v>83298</v>
      </c>
      <c r="AB39" s="181">
        <f t="shared" si="0"/>
        <v>0</v>
      </c>
      <c r="AC39" s="437" t="s">
        <v>426</v>
      </c>
      <c r="AD39" s="438" t="s">
        <v>432</v>
      </c>
      <c r="AE39" s="438"/>
      <c r="AF39" s="438"/>
      <c r="AG39" s="438"/>
    </row>
    <row r="40" spans="2:33" s="322" customFormat="1" ht="19.5" customHeight="1">
      <c r="B40" s="609" t="s">
        <v>342</v>
      </c>
      <c r="C40" s="809" t="s">
        <v>357</v>
      </c>
      <c r="D40" s="809"/>
      <c r="E40" s="809"/>
      <c r="F40" s="809"/>
      <c r="G40" s="610" t="s">
        <v>21</v>
      </c>
      <c r="H40" s="609" t="s">
        <v>69</v>
      </c>
      <c r="I40" s="609" t="s">
        <v>105</v>
      </c>
      <c r="J40" s="609" t="s">
        <v>68</v>
      </c>
      <c r="K40" s="611" t="s">
        <v>341</v>
      </c>
      <c r="L40" s="612">
        <f t="shared" si="4"/>
        <v>351470.2</v>
      </c>
      <c r="M40" s="613">
        <v>1</v>
      </c>
      <c r="N40" s="612">
        <f t="shared" si="3"/>
        <v>351470.2</v>
      </c>
      <c r="O40" s="612">
        <v>115282.2</v>
      </c>
      <c r="P40" s="612">
        <v>118094</v>
      </c>
      <c r="Q40" s="612">
        <v>118094</v>
      </c>
      <c r="R40" s="612"/>
      <c r="S40" s="610" t="s">
        <v>16</v>
      </c>
      <c r="T40" s="614">
        <v>1100</v>
      </c>
      <c r="U40" s="615">
        <v>1</v>
      </c>
      <c r="V40" s="616">
        <v>225</v>
      </c>
      <c r="W40" s="615" t="s">
        <v>97</v>
      </c>
      <c r="X40" s="617"/>
      <c r="Y40" s="618" t="s">
        <v>88</v>
      </c>
      <c r="Z40" s="619"/>
      <c r="AA40" s="418">
        <v>115282.2</v>
      </c>
      <c r="AB40" s="181">
        <f t="shared" si="0"/>
        <v>0</v>
      </c>
      <c r="AC40" s="437" t="s">
        <v>431</v>
      </c>
      <c r="AD40" s="438" t="s">
        <v>427</v>
      </c>
      <c r="AE40" s="438"/>
      <c r="AF40" s="438"/>
      <c r="AG40" s="438"/>
    </row>
    <row r="41" spans="2:33" s="383" customFormat="1" ht="12.75">
      <c r="B41" s="609" t="s">
        <v>375</v>
      </c>
      <c r="C41" s="809" t="s">
        <v>376</v>
      </c>
      <c r="D41" s="809"/>
      <c r="E41" s="809"/>
      <c r="F41" s="809"/>
      <c r="G41" s="610" t="s">
        <v>21</v>
      </c>
      <c r="H41" s="609" t="s">
        <v>69</v>
      </c>
      <c r="I41" s="609" t="s">
        <v>374</v>
      </c>
      <c r="J41" s="609" t="s">
        <v>68</v>
      </c>
      <c r="K41" s="620" t="s">
        <v>17</v>
      </c>
      <c r="L41" s="612">
        <f t="shared" si="4"/>
        <v>600000</v>
      </c>
      <c r="M41" s="613">
        <v>1</v>
      </c>
      <c r="N41" s="612">
        <f>O41+P41+Q41</f>
        <v>600000</v>
      </c>
      <c r="O41" s="624">
        <v>600000</v>
      </c>
      <c r="P41" s="612">
        <v>0</v>
      </c>
      <c r="Q41" s="612">
        <v>0</v>
      </c>
      <c r="R41" s="612"/>
      <c r="S41" s="610" t="s">
        <v>172</v>
      </c>
      <c r="T41" s="614">
        <v>20000</v>
      </c>
      <c r="U41" s="615">
        <v>1</v>
      </c>
      <c r="V41" s="616">
        <v>5000</v>
      </c>
      <c r="W41" s="615" t="s">
        <v>97</v>
      </c>
      <c r="X41" s="618"/>
      <c r="Y41" s="618"/>
      <c r="Z41" s="619" t="s">
        <v>88</v>
      </c>
      <c r="AA41" s="419">
        <v>600000</v>
      </c>
      <c r="AB41" s="181">
        <f t="shared" si="0"/>
        <v>0</v>
      </c>
      <c r="AC41" s="438"/>
      <c r="AD41" s="438"/>
      <c r="AE41" s="438"/>
      <c r="AF41" s="438"/>
      <c r="AG41" s="438"/>
    </row>
    <row r="42" spans="2:33" s="383" customFormat="1" ht="42" customHeight="1">
      <c r="B42" s="609" t="s">
        <v>398</v>
      </c>
      <c r="C42" s="809" t="s">
        <v>385</v>
      </c>
      <c r="D42" s="809"/>
      <c r="E42" s="809"/>
      <c r="F42" s="809"/>
      <c r="G42" s="610" t="s">
        <v>21</v>
      </c>
      <c r="H42" s="609" t="s">
        <v>69</v>
      </c>
      <c r="I42" s="609" t="s">
        <v>374</v>
      </c>
      <c r="J42" s="609" t="s">
        <v>68</v>
      </c>
      <c r="K42" s="620" t="s">
        <v>141</v>
      </c>
      <c r="L42" s="612">
        <f t="shared" si="4"/>
        <v>176174.43</v>
      </c>
      <c r="M42" s="613">
        <v>1</v>
      </c>
      <c r="N42" s="612">
        <f>O42+P42+Q42</f>
        <v>176174.43</v>
      </c>
      <c r="O42" s="612">
        <v>176174.43</v>
      </c>
      <c r="P42" s="612"/>
      <c r="Q42" s="612"/>
      <c r="R42" s="612"/>
      <c r="S42" s="610" t="s">
        <v>172</v>
      </c>
      <c r="T42" s="614">
        <v>450</v>
      </c>
      <c r="U42" s="615">
        <v>1</v>
      </c>
      <c r="V42" s="616">
        <v>474</v>
      </c>
      <c r="W42" s="615" t="s">
        <v>97</v>
      </c>
      <c r="X42" s="618"/>
      <c r="Y42" s="618" t="s">
        <v>88</v>
      </c>
      <c r="Z42" s="619"/>
      <c r="AA42" s="419">
        <v>176174.43</v>
      </c>
      <c r="AB42" s="181">
        <f t="shared" si="0"/>
        <v>0</v>
      </c>
      <c r="AC42" s="438" t="s">
        <v>464</v>
      </c>
      <c r="AD42" s="438" t="s">
        <v>427</v>
      </c>
      <c r="AE42" s="438"/>
      <c r="AF42" s="438"/>
      <c r="AG42" s="438"/>
    </row>
    <row r="43" spans="2:33" s="383" customFormat="1" ht="30" customHeight="1">
      <c r="B43" s="609" t="s">
        <v>399</v>
      </c>
      <c r="C43" s="809" t="s">
        <v>386</v>
      </c>
      <c r="D43" s="809"/>
      <c r="E43" s="809"/>
      <c r="F43" s="809"/>
      <c r="G43" s="610" t="s">
        <v>21</v>
      </c>
      <c r="H43" s="609" t="s">
        <v>69</v>
      </c>
      <c r="I43" s="609" t="s">
        <v>258</v>
      </c>
      <c r="J43" s="609" t="s">
        <v>68</v>
      </c>
      <c r="K43" s="620" t="s">
        <v>384</v>
      </c>
      <c r="L43" s="612">
        <f t="shared" si="4"/>
        <v>254490.4</v>
      </c>
      <c r="M43" s="613">
        <v>1</v>
      </c>
      <c r="N43" s="612">
        <f>O43+P43+Q43</f>
        <v>254490.4</v>
      </c>
      <c r="O43" s="624">
        <v>254490.4</v>
      </c>
      <c r="P43" s="612"/>
      <c r="Q43" s="612"/>
      <c r="R43" s="612"/>
      <c r="S43" s="610" t="s">
        <v>16</v>
      </c>
      <c r="T43" s="614">
        <v>1166</v>
      </c>
      <c r="U43" s="615"/>
      <c r="V43" s="616">
        <v>528</v>
      </c>
      <c r="W43" s="615" t="s">
        <v>97</v>
      </c>
      <c r="X43" s="618"/>
      <c r="Y43" s="618"/>
      <c r="Z43" s="619" t="s">
        <v>88</v>
      </c>
      <c r="AA43" s="419">
        <v>254490.4</v>
      </c>
      <c r="AB43" s="181">
        <f t="shared" si="0"/>
        <v>0</v>
      </c>
      <c r="AC43" s="438" t="s">
        <v>504</v>
      </c>
      <c r="AD43" s="438" t="s">
        <v>505</v>
      </c>
      <c r="AE43" s="438"/>
      <c r="AF43" s="438"/>
      <c r="AG43" s="438"/>
    </row>
    <row r="44" spans="2:33" s="453" customFormat="1" ht="13.5" thickBot="1">
      <c r="B44" s="653" t="s">
        <v>400</v>
      </c>
      <c r="C44" s="808" t="s">
        <v>391</v>
      </c>
      <c r="D44" s="808"/>
      <c r="E44" s="808"/>
      <c r="F44" s="808"/>
      <c r="G44" s="654" t="s">
        <v>21</v>
      </c>
      <c r="H44" s="653" t="s">
        <v>69</v>
      </c>
      <c r="I44" s="653" t="s">
        <v>374</v>
      </c>
      <c r="J44" s="653" t="s">
        <v>68</v>
      </c>
      <c r="K44" s="655" t="s">
        <v>17</v>
      </c>
      <c r="L44" s="656">
        <f t="shared" si="4"/>
        <v>51275.63</v>
      </c>
      <c r="M44" s="657">
        <v>1</v>
      </c>
      <c r="N44" s="656">
        <f>O44+P44+Q44</f>
        <v>51275.63</v>
      </c>
      <c r="O44" s="658">
        <v>51275.63</v>
      </c>
      <c r="P44" s="656"/>
      <c r="Q44" s="656"/>
      <c r="R44" s="656"/>
      <c r="S44" s="654" t="s">
        <v>172</v>
      </c>
      <c r="T44" s="659">
        <v>20000</v>
      </c>
      <c r="U44" s="660"/>
      <c r="V44" s="661">
        <v>5000</v>
      </c>
      <c r="W44" s="660" t="s">
        <v>97</v>
      </c>
      <c r="X44" s="662"/>
      <c r="Y44" s="662"/>
      <c r="Z44" s="663" t="s">
        <v>88</v>
      </c>
      <c r="AA44" s="452"/>
      <c r="AB44" s="450">
        <f t="shared" si="0"/>
        <v>51275.63</v>
      </c>
      <c r="AC44" s="436"/>
      <c r="AD44" s="436"/>
      <c r="AE44" s="436"/>
      <c r="AF44" s="436"/>
      <c r="AG44" s="436"/>
    </row>
    <row r="45" spans="2:28" ht="13.5" thickBot="1">
      <c r="B45" s="1"/>
      <c r="C45" s="1"/>
      <c r="D45" s="1"/>
      <c r="E45" s="1"/>
      <c r="F45" s="1"/>
      <c r="G45" s="1"/>
      <c r="H45" s="1"/>
      <c r="I45" s="1"/>
      <c r="J45" s="1"/>
      <c r="K45" s="49" t="s">
        <v>12</v>
      </c>
      <c r="L45" s="46">
        <f>SUM(L18:L44)</f>
        <v>9544842.330000002</v>
      </c>
      <c r="M45" s="19"/>
      <c r="N45" s="46">
        <f>SUM(N18:N44)</f>
        <v>9544842.330000002</v>
      </c>
      <c r="O45" s="46">
        <f>SUM(O18:O44)</f>
        <v>9151446.330000002</v>
      </c>
      <c r="P45" s="46">
        <f>SUM(P18:P44)</f>
        <v>196698</v>
      </c>
      <c r="Q45" s="46">
        <f>SUM(Q18:Q44)</f>
        <v>196698</v>
      </c>
      <c r="R45" s="46">
        <f>SUM(R18:R44)</f>
        <v>0</v>
      </c>
      <c r="S45" s="1"/>
      <c r="T45" s="1"/>
      <c r="U45" s="1"/>
      <c r="V45" s="1"/>
      <c r="W45" s="1"/>
      <c r="X45" s="37"/>
      <c r="Y45" s="37"/>
      <c r="Z45" s="1"/>
      <c r="AA45" s="420"/>
      <c r="AB45" s="193">
        <f>SUM(AB18:AB44)</f>
        <v>144190.78560000003</v>
      </c>
    </row>
    <row r="46" spans="13:29" ht="12.75">
      <c r="M46" s="19"/>
      <c r="AA46" s="421"/>
      <c r="AC46" s="78"/>
    </row>
    <row r="47" spans="3:27" ht="12.75">
      <c r="C47" s="47"/>
      <c r="D47" s="188"/>
      <c r="E47" s="47"/>
      <c r="K47" s="118"/>
      <c r="L47" s="33"/>
      <c r="M47" s="19"/>
      <c r="N47" s="78"/>
      <c r="O47" s="78"/>
      <c r="P47" s="78"/>
      <c r="AA47" s="421"/>
    </row>
    <row r="48" spans="3:29" ht="12.75">
      <c r="C48" s="47"/>
      <c r="D48" s="188"/>
      <c r="E48" s="47"/>
      <c r="K48" s="118"/>
      <c r="L48" s="33"/>
      <c r="M48" s="19"/>
      <c r="AA48" s="421"/>
      <c r="AC48" s="78"/>
    </row>
    <row r="49" spans="11:27" ht="12.75">
      <c r="K49" s="118"/>
      <c r="L49" s="202"/>
      <c r="O49" s="78"/>
      <c r="U49" s="782" t="s">
        <v>397</v>
      </c>
      <c r="V49" s="782"/>
      <c r="W49" s="782"/>
      <c r="X49" s="782"/>
      <c r="Y49" s="782"/>
      <c r="Z49" s="782"/>
      <c r="AA49" s="421"/>
    </row>
    <row r="50" spans="11:26" ht="12.75">
      <c r="K50" s="118"/>
      <c r="L50" s="33"/>
      <c r="U50" s="791" t="s">
        <v>19</v>
      </c>
      <c r="V50" s="791"/>
      <c r="W50" s="791"/>
      <c r="X50" s="791"/>
      <c r="Y50" s="791"/>
      <c r="Z50" s="791"/>
    </row>
    <row r="51" spans="11:12" ht="12.75">
      <c r="K51" s="33"/>
      <c r="L51" s="33"/>
    </row>
    <row r="53" ht="12.75">
      <c r="N53" s="15">
        <f>167020.6-6990.45</f>
        <v>160030.15</v>
      </c>
    </row>
  </sheetData>
  <sheetProtection/>
  <mergeCells count="52">
    <mergeCell ref="B1:Z1"/>
    <mergeCell ref="B2:Z2"/>
    <mergeCell ref="B4:Z4"/>
    <mergeCell ref="G14:G15"/>
    <mergeCell ref="H14:H15"/>
    <mergeCell ref="B11:Z11"/>
    <mergeCell ref="Q5:S5"/>
    <mergeCell ref="B14:B15"/>
    <mergeCell ref="Y14:Z14"/>
    <mergeCell ref="C14:F15"/>
    <mergeCell ref="X14:X15"/>
    <mergeCell ref="W14:W15"/>
    <mergeCell ref="S14:U14"/>
    <mergeCell ref="N14:R14"/>
    <mergeCell ref="M14:M15"/>
    <mergeCell ref="V14:V15"/>
    <mergeCell ref="K6:O6"/>
    <mergeCell ref="K7:O7"/>
    <mergeCell ref="L14:L15"/>
    <mergeCell ref="K14:K15"/>
    <mergeCell ref="C28:F28"/>
    <mergeCell ref="C26:F26"/>
    <mergeCell ref="C24:F24"/>
    <mergeCell ref="C17:F17"/>
    <mergeCell ref="C20:F20"/>
    <mergeCell ref="C18:F18"/>
    <mergeCell ref="C19:F19"/>
    <mergeCell ref="I14:I15"/>
    <mergeCell ref="J14:J15"/>
    <mergeCell ref="C29:F29"/>
    <mergeCell ref="C21:F21"/>
    <mergeCell ref="C23:F23"/>
    <mergeCell ref="C37:F37"/>
    <mergeCell ref="C36:F36"/>
    <mergeCell ref="C27:F27"/>
    <mergeCell ref="C22:F22"/>
    <mergeCell ref="U50:Z50"/>
    <mergeCell ref="U49:Z49"/>
    <mergeCell ref="C44:F44"/>
    <mergeCell ref="C25:F25"/>
    <mergeCell ref="C35:F35"/>
    <mergeCell ref="C32:F32"/>
    <mergeCell ref="C38:F38"/>
    <mergeCell ref="C39:F39"/>
    <mergeCell ref="C42:F42"/>
    <mergeCell ref="C43:F43"/>
    <mergeCell ref="C33:F33"/>
    <mergeCell ref="C31:F31"/>
    <mergeCell ref="C30:F30"/>
    <mergeCell ref="C40:F40"/>
    <mergeCell ref="C41:F41"/>
    <mergeCell ref="C34:F34"/>
  </mergeCells>
  <printOptions horizontalCentered="1" verticalCentered="1"/>
  <pageMargins left="0.3937007874015748" right="0" top="0" bottom="0" header="0" footer="0"/>
  <pageSetup horizontalDpi="600" verticalDpi="600" orientation="landscape" paperSize="5" scale="65" r:id="rId2"/>
  <drawing r:id="rId1"/>
</worksheet>
</file>

<file path=xl/worksheets/sheet4.xml><?xml version="1.0" encoding="utf-8"?>
<worksheet xmlns="http://schemas.openxmlformats.org/spreadsheetml/2006/main" xmlns:r="http://schemas.openxmlformats.org/officeDocument/2006/relationships">
  <dimension ref="A1:AE47"/>
  <sheetViews>
    <sheetView view="pageBreakPreview" zoomScaleSheetLayoutView="100" zoomScalePageLayoutView="0" workbookViewId="0" topLeftCell="A1">
      <selection activeCell="U8" sqref="U8"/>
    </sheetView>
  </sheetViews>
  <sheetFormatPr defaultColWidth="11.421875" defaultRowHeight="12.75"/>
  <cols>
    <col min="1" max="1" width="1.1484375" style="15" customWidth="1"/>
    <col min="2" max="2" width="10.57421875" style="15" customWidth="1"/>
    <col min="3" max="5" width="10.7109375" style="15" customWidth="1"/>
    <col min="6" max="6" width="6.28125" style="15" customWidth="1"/>
    <col min="7" max="7" width="8.140625" style="15" customWidth="1"/>
    <col min="8" max="8" width="5.7109375" style="15" customWidth="1"/>
    <col min="9" max="9" width="8.140625" style="15" customWidth="1"/>
    <col min="10" max="10" width="6.57421875" style="15" customWidth="1"/>
    <col min="11" max="11" width="19.00390625" style="15" customWidth="1"/>
    <col min="12" max="12" width="13.421875" style="15" customWidth="1"/>
    <col min="13" max="13" width="7.421875" style="15" customWidth="1"/>
    <col min="14" max="15" width="12.7109375" style="15" customWidth="1"/>
    <col min="16" max="17" width="11.421875" style="15" customWidth="1"/>
    <col min="18" max="18" width="8.57421875" style="15" customWidth="1"/>
    <col min="19" max="19" width="12.8515625" style="15" customWidth="1"/>
    <col min="20" max="20" width="9.421875" style="15" customWidth="1"/>
    <col min="21" max="21" width="11.00390625" style="15" customWidth="1"/>
    <col min="22" max="22" width="10.8515625" style="15" customWidth="1"/>
    <col min="23" max="23" width="9.00390625" style="15" customWidth="1"/>
    <col min="24" max="25" width="6.140625" style="15" customWidth="1"/>
    <col min="26" max="26" width="11.421875" style="15" customWidth="1"/>
    <col min="27" max="27" width="6.28125" style="15" customWidth="1"/>
    <col min="28" max="28" width="12.57421875" style="15" customWidth="1"/>
    <col min="29" max="29" width="14.00390625" style="15" customWidth="1"/>
    <col min="30" max="30" width="11.421875" style="15" customWidth="1"/>
    <col min="31" max="31" width="13.140625" style="15" bestFit="1" customWidth="1"/>
    <col min="32" max="16384" width="11.421875" style="15" customWidth="1"/>
  </cols>
  <sheetData>
    <row r="1" spans="2:25" ht="15.75">
      <c r="B1" s="800" t="s">
        <v>35</v>
      </c>
      <c r="C1" s="801"/>
      <c r="D1" s="801"/>
      <c r="E1" s="801"/>
      <c r="F1" s="801"/>
      <c r="G1" s="801"/>
      <c r="H1" s="801"/>
      <c r="I1" s="801"/>
      <c r="J1" s="801"/>
      <c r="K1" s="801"/>
      <c r="L1" s="801"/>
      <c r="M1" s="801"/>
      <c r="N1" s="801"/>
      <c r="O1" s="801"/>
      <c r="P1" s="801"/>
      <c r="Q1" s="801"/>
      <c r="R1" s="801"/>
      <c r="S1" s="801"/>
      <c r="T1" s="801"/>
      <c r="U1" s="801"/>
      <c r="V1" s="801"/>
      <c r="W1" s="801"/>
      <c r="X1" s="801"/>
      <c r="Y1" s="802"/>
    </row>
    <row r="2" spans="2:25" ht="15.75">
      <c r="B2" s="772" t="s">
        <v>36</v>
      </c>
      <c r="C2" s="773"/>
      <c r="D2" s="773"/>
      <c r="E2" s="773"/>
      <c r="F2" s="773"/>
      <c r="G2" s="773"/>
      <c r="H2" s="773"/>
      <c r="I2" s="773"/>
      <c r="J2" s="773"/>
      <c r="K2" s="773"/>
      <c r="L2" s="773"/>
      <c r="M2" s="773"/>
      <c r="N2" s="773"/>
      <c r="O2" s="773"/>
      <c r="P2" s="773"/>
      <c r="Q2" s="773"/>
      <c r="R2" s="773"/>
      <c r="S2" s="773"/>
      <c r="T2" s="773"/>
      <c r="U2" s="773"/>
      <c r="V2" s="773"/>
      <c r="W2" s="773"/>
      <c r="X2" s="773"/>
      <c r="Y2" s="774"/>
    </row>
    <row r="3" spans="2:25" ht="15.75">
      <c r="B3" s="103"/>
      <c r="C3" s="104"/>
      <c r="D3" s="104"/>
      <c r="E3" s="104"/>
      <c r="F3" s="104"/>
      <c r="G3" s="104"/>
      <c r="H3" s="104"/>
      <c r="I3" s="104"/>
      <c r="J3" s="104"/>
      <c r="K3" s="104"/>
      <c r="L3" s="104"/>
      <c r="M3" s="104"/>
      <c r="N3" s="104"/>
      <c r="O3" s="104"/>
      <c r="P3" s="104"/>
      <c r="Q3" s="104"/>
      <c r="R3" s="104"/>
      <c r="S3" s="104"/>
      <c r="T3" s="104"/>
      <c r="U3" s="104"/>
      <c r="V3" s="104"/>
      <c r="W3" s="104"/>
      <c r="X3" s="104"/>
      <c r="Y3" s="105"/>
    </row>
    <row r="4" spans="2:25" ht="12.75">
      <c r="B4" s="775" t="s">
        <v>37</v>
      </c>
      <c r="C4" s="776"/>
      <c r="D4" s="776"/>
      <c r="E4" s="776"/>
      <c r="F4" s="776"/>
      <c r="G4" s="776"/>
      <c r="H4" s="776"/>
      <c r="I4" s="776"/>
      <c r="J4" s="776"/>
      <c r="K4" s="776"/>
      <c r="L4" s="776"/>
      <c r="M4" s="776"/>
      <c r="N4" s="776"/>
      <c r="O4" s="776"/>
      <c r="P4" s="776"/>
      <c r="Q4" s="776"/>
      <c r="R4" s="776"/>
      <c r="S4" s="776"/>
      <c r="T4" s="776"/>
      <c r="U4" s="776"/>
      <c r="V4" s="776"/>
      <c r="W4" s="776"/>
      <c r="X4" s="776"/>
      <c r="Y4" s="777"/>
    </row>
    <row r="5" spans="2:25" ht="12.75">
      <c r="B5" s="56"/>
      <c r="D5" s="55" t="s">
        <v>32</v>
      </c>
      <c r="E5" s="55" t="s">
        <v>33</v>
      </c>
      <c r="F5" s="55"/>
      <c r="G5" s="33"/>
      <c r="H5" s="33"/>
      <c r="I5" s="33"/>
      <c r="J5" s="33"/>
      <c r="K5" s="33"/>
      <c r="L5" s="33"/>
      <c r="M5" s="33"/>
      <c r="N5" s="33"/>
      <c r="O5" s="33"/>
      <c r="P5" s="779" t="s">
        <v>65</v>
      </c>
      <c r="Q5" s="779"/>
      <c r="R5" s="779"/>
      <c r="S5" s="55" t="s">
        <v>67</v>
      </c>
      <c r="T5" s="33"/>
      <c r="U5" s="33"/>
      <c r="V5" s="33"/>
      <c r="W5" s="33"/>
      <c r="X5" s="33"/>
      <c r="Y5" s="57"/>
    </row>
    <row r="6" spans="2:25" ht="12.75">
      <c r="B6" s="56"/>
      <c r="D6" s="55" t="str">
        <f>'AGUA POTABLE 1'!D7</f>
        <v>FONDO DE  INFRAESTRUCTURA SOCIAL MUNICIPAL.</v>
      </c>
      <c r="E6" s="55"/>
      <c r="F6" s="55"/>
      <c r="H6" s="86"/>
      <c r="I6" s="86"/>
      <c r="J6" s="86"/>
      <c r="K6" s="778" t="s">
        <v>233</v>
      </c>
      <c r="L6" s="778"/>
      <c r="M6" s="778"/>
      <c r="N6" s="778"/>
      <c r="O6" s="778"/>
      <c r="P6" s="86"/>
      <c r="Q6" s="86"/>
      <c r="R6" s="86"/>
      <c r="S6" s="86"/>
      <c r="T6" s="33"/>
      <c r="U6" s="33"/>
      <c r="V6" s="33"/>
      <c r="W6" s="33"/>
      <c r="X6" s="33"/>
      <c r="Y6" s="57"/>
    </row>
    <row r="7" spans="2:25" ht="12.75">
      <c r="B7" s="56"/>
      <c r="D7" s="55" t="str">
        <f>'URBANIZACION MPAL 3'!D7</f>
        <v>FECHA:   31 DE ENERO DE 2014</v>
      </c>
      <c r="E7" s="55"/>
      <c r="F7" s="55"/>
      <c r="H7" s="87"/>
      <c r="I7" s="87"/>
      <c r="J7" s="87"/>
      <c r="K7" s="776" t="s">
        <v>40</v>
      </c>
      <c r="L7" s="776"/>
      <c r="M7" s="776"/>
      <c r="N7" s="776"/>
      <c r="O7" s="776"/>
      <c r="P7" s="106" t="s">
        <v>79</v>
      </c>
      <c r="Q7" s="106"/>
      <c r="R7" s="106"/>
      <c r="S7" s="106"/>
      <c r="T7" s="106"/>
      <c r="U7" s="106"/>
      <c r="V7" s="106"/>
      <c r="W7" s="33"/>
      <c r="X7" s="33"/>
      <c r="Y7" s="57"/>
    </row>
    <row r="8" spans="2:25" ht="12.75">
      <c r="B8" s="56"/>
      <c r="D8" s="55" t="s">
        <v>30</v>
      </c>
      <c r="E8" s="55" t="s">
        <v>31</v>
      </c>
      <c r="F8" s="55"/>
      <c r="G8" s="33"/>
      <c r="H8" s="33"/>
      <c r="I8" s="33"/>
      <c r="J8" s="33"/>
      <c r="K8" s="33"/>
      <c r="L8" s="33"/>
      <c r="M8" s="33"/>
      <c r="N8" s="33"/>
      <c r="O8" s="33"/>
      <c r="P8" s="108" t="s">
        <v>89</v>
      </c>
      <c r="Q8" s="108"/>
      <c r="R8" s="107" t="s">
        <v>90</v>
      </c>
      <c r="S8" s="33"/>
      <c r="T8" s="33"/>
      <c r="U8" s="106"/>
      <c r="V8" s="33"/>
      <c r="W8" s="33"/>
      <c r="X8" s="33"/>
      <c r="Y8" s="57"/>
    </row>
    <row r="9" spans="2:25" ht="12.75">
      <c r="B9" s="56"/>
      <c r="D9" s="55" t="s">
        <v>522</v>
      </c>
      <c r="E9" s="55"/>
      <c r="F9" s="55"/>
      <c r="G9" s="33"/>
      <c r="H9" s="33"/>
      <c r="I9" s="33"/>
      <c r="J9" s="33"/>
      <c r="K9" s="33"/>
      <c r="L9" s="33"/>
      <c r="M9" s="33"/>
      <c r="N9" s="33"/>
      <c r="O9" s="33"/>
      <c r="P9" s="108" t="s">
        <v>81</v>
      </c>
      <c r="Q9" s="108"/>
      <c r="R9" s="107" t="s">
        <v>91</v>
      </c>
      <c r="S9" s="55"/>
      <c r="T9" s="33"/>
      <c r="U9" s="33"/>
      <c r="V9" s="33"/>
      <c r="W9" s="33"/>
      <c r="X9" s="33"/>
      <c r="Y9" s="57"/>
    </row>
    <row r="10" spans="2:25" ht="12.75">
      <c r="B10" s="56"/>
      <c r="D10" s="55" t="s">
        <v>523</v>
      </c>
      <c r="E10" s="55"/>
      <c r="F10" s="55"/>
      <c r="G10" s="33"/>
      <c r="H10" s="33"/>
      <c r="I10" s="33"/>
      <c r="J10" s="33"/>
      <c r="K10" s="33"/>
      <c r="L10" s="33"/>
      <c r="M10" s="33"/>
      <c r="N10" s="33"/>
      <c r="O10" s="33"/>
      <c r="P10" s="33"/>
      <c r="Q10" s="33"/>
      <c r="R10" s="33"/>
      <c r="S10" s="33"/>
      <c r="T10" s="33"/>
      <c r="U10" s="33"/>
      <c r="V10" s="33"/>
      <c r="W10" s="33"/>
      <c r="X10" s="33"/>
      <c r="Y10" s="57"/>
    </row>
    <row r="11" spans="2:25" ht="12.75">
      <c r="B11" s="769" t="s">
        <v>34</v>
      </c>
      <c r="C11" s="770"/>
      <c r="D11" s="770"/>
      <c r="E11" s="770"/>
      <c r="F11" s="770"/>
      <c r="G11" s="770"/>
      <c r="H11" s="770"/>
      <c r="I11" s="770"/>
      <c r="J11" s="770"/>
      <c r="K11" s="770"/>
      <c r="L11" s="770"/>
      <c r="M11" s="770"/>
      <c r="N11" s="770"/>
      <c r="O11" s="770"/>
      <c r="P11" s="770"/>
      <c r="Q11" s="770"/>
      <c r="R11" s="770"/>
      <c r="S11" s="770"/>
      <c r="T11" s="770"/>
      <c r="U11" s="770"/>
      <c r="V11" s="770"/>
      <c r="W11" s="770"/>
      <c r="X11" s="770"/>
      <c r="Y11" s="771"/>
    </row>
    <row r="12" spans="2:25" ht="13.5" thickBot="1">
      <c r="B12" s="58"/>
      <c r="C12" s="59"/>
      <c r="D12" s="59"/>
      <c r="E12" s="59"/>
      <c r="F12" s="59"/>
      <c r="G12" s="59"/>
      <c r="H12" s="59"/>
      <c r="I12" s="59"/>
      <c r="J12" s="59"/>
      <c r="K12" s="59"/>
      <c r="L12" s="59"/>
      <c r="M12" s="59"/>
      <c r="N12" s="59"/>
      <c r="O12" s="59"/>
      <c r="P12" s="59"/>
      <c r="Q12" s="59"/>
      <c r="R12" s="59"/>
      <c r="S12" s="59"/>
      <c r="T12" s="59"/>
      <c r="U12" s="60" t="s">
        <v>38</v>
      </c>
      <c r="V12" s="61">
        <v>4</v>
      </c>
      <c r="W12" s="61" t="s">
        <v>39</v>
      </c>
      <c r="X12" s="61"/>
      <c r="Y12" s="62">
        <v>12</v>
      </c>
    </row>
    <row r="13" ht="13.5" thickBot="1"/>
    <row r="14" spans="1:27" ht="18" customHeight="1" thickBot="1">
      <c r="A14" s="16"/>
      <c r="B14" s="758" t="s">
        <v>0</v>
      </c>
      <c r="C14" s="756" t="s">
        <v>1</v>
      </c>
      <c r="D14" s="760"/>
      <c r="E14" s="760"/>
      <c r="F14" s="757"/>
      <c r="G14" s="757" t="s">
        <v>2</v>
      </c>
      <c r="H14" s="758" t="s">
        <v>3</v>
      </c>
      <c r="I14" s="760" t="s">
        <v>4</v>
      </c>
      <c r="J14" s="758" t="s">
        <v>65</v>
      </c>
      <c r="K14" s="758" t="s">
        <v>5</v>
      </c>
      <c r="L14" s="758" t="s">
        <v>6</v>
      </c>
      <c r="M14" s="760" t="s">
        <v>22</v>
      </c>
      <c r="N14" s="766" t="s">
        <v>7</v>
      </c>
      <c r="O14" s="767"/>
      <c r="P14" s="767"/>
      <c r="Q14" s="768"/>
      <c r="R14" s="763" t="s">
        <v>8</v>
      </c>
      <c r="S14" s="764"/>
      <c r="T14" s="765"/>
      <c r="U14" s="758" t="s">
        <v>9</v>
      </c>
      <c r="V14" s="760" t="s">
        <v>52</v>
      </c>
      <c r="W14" s="758" t="s">
        <v>10</v>
      </c>
      <c r="X14" s="756" t="s">
        <v>102</v>
      </c>
      <c r="Y14" s="757"/>
      <c r="AA14" s="16"/>
    </row>
    <row r="15" spans="2:31" ht="20.25" customHeight="1" thickBot="1">
      <c r="B15" s="759"/>
      <c r="C15" s="784"/>
      <c r="D15" s="762"/>
      <c r="E15" s="762"/>
      <c r="F15" s="761"/>
      <c r="G15" s="761"/>
      <c r="H15" s="759"/>
      <c r="I15" s="762"/>
      <c r="J15" s="759"/>
      <c r="K15" s="759"/>
      <c r="L15" s="759"/>
      <c r="M15" s="761"/>
      <c r="N15" s="91" t="s">
        <v>12</v>
      </c>
      <c r="O15" s="92" t="s">
        <v>40</v>
      </c>
      <c r="P15" s="93" t="s">
        <v>137</v>
      </c>
      <c r="Q15" s="142" t="s">
        <v>118</v>
      </c>
      <c r="R15" s="91" t="s">
        <v>13</v>
      </c>
      <c r="S15" s="92" t="s">
        <v>14</v>
      </c>
      <c r="T15" s="93" t="s">
        <v>235</v>
      </c>
      <c r="U15" s="759"/>
      <c r="V15" s="761"/>
      <c r="W15" s="759"/>
      <c r="X15" s="100" t="s">
        <v>87</v>
      </c>
      <c r="Y15" s="100" t="s">
        <v>80</v>
      </c>
      <c r="Z15" s="267" t="s">
        <v>382</v>
      </c>
      <c r="AA15" s="267" t="s">
        <v>200</v>
      </c>
      <c r="AB15" s="267" t="s">
        <v>424</v>
      </c>
      <c r="AC15" s="432" t="s">
        <v>513</v>
      </c>
      <c r="AD15" s="10"/>
      <c r="AE15" s="10"/>
    </row>
    <row r="16" spans="2:25" ht="5.25" customHeight="1" thickBot="1">
      <c r="B16" s="25"/>
      <c r="C16" s="25"/>
      <c r="D16" s="25"/>
      <c r="E16" s="25"/>
      <c r="F16" s="25"/>
      <c r="G16" s="25"/>
      <c r="H16" s="25"/>
      <c r="I16" s="25"/>
      <c r="J16" s="25"/>
      <c r="K16" s="25"/>
      <c r="L16" s="25"/>
      <c r="M16" s="25"/>
      <c r="N16" s="26"/>
      <c r="O16" s="26"/>
      <c r="P16" s="26"/>
      <c r="Q16" s="26"/>
      <c r="R16" s="26"/>
      <c r="S16" s="26"/>
      <c r="T16" s="26"/>
      <c r="U16" s="26"/>
      <c r="V16" s="26"/>
      <c r="W16" s="26"/>
      <c r="X16" s="26"/>
      <c r="Y16" s="26"/>
    </row>
    <row r="17" spans="2:29" ht="12.75">
      <c r="B17" s="227"/>
      <c r="C17" s="228" t="s">
        <v>42</v>
      </c>
      <c r="D17" s="229"/>
      <c r="E17" s="229"/>
      <c r="F17" s="230"/>
      <c r="G17" s="231"/>
      <c r="H17" s="231"/>
      <c r="I17" s="232"/>
      <c r="J17" s="232"/>
      <c r="K17" s="233"/>
      <c r="L17" s="234"/>
      <c r="M17" s="235"/>
      <c r="N17" s="234"/>
      <c r="O17" s="234"/>
      <c r="P17" s="236"/>
      <c r="Q17" s="236"/>
      <c r="R17" s="231"/>
      <c r="S17" s="237"/>
      <c r="T17" s="238"/>
      <c r="U17" s="231"/>
      <c r="V17" s="238"/>
      <c r="W17" s="163"/>
      <c r="X17" s="163"/>
      <c r="Y17" s="164"/>
      <c r="Z17" s="131"/>
      <c r="AA17" s="50"/>
      <c r="AB17" s="50"/>
      <c r="AC17" s="50"/>
    </row>
    <row r="18" spans="2:29" s="312" customFormat="1" ht="18" customHeight="1">
      <c r="B18" s="239" t="s">
        <v>174</v>
      </c>
      <c r="C18" s="813" t="s">
        <v>213</v>
      </c>
      <c r="D18" s="814"/>
      <c r="E18" s="814"/>
      <c r="F18" s="815"/>
      <c r="G18" s="323" t="s">
        <v>21</v>
      </c>
      <c r="H18" s="239" t="s">
        <v>70</v>
      </c>
      <c r="I18" s="239" t="s">
        <v>106</v>
      </c>
      <c r="J18" s="240" t="s">
        <v>68</v>
      </c>
      <c r="K18" s="241" t="s">
        <v>149</v>
      </c>
      <c r="L18" s="242">
        <f>N18</f>
        <v>675328.38</v>
      </c>
      <c r="M18" s="165">
        <v>1</v>
      </c>
      <c r="N18" s="243">
        <f>Q18+P18+O18</f>
        <v>675328.38</v>
      </c>
      <c r="O18" s="243">
        <v>675328.38</v>
      </c>
      <c r="P18" s="243">
        <v>0</v>
      </c>
      <c r="Q18" s="243">
        <v>0</v>
      </c>
      <c r="R18" s="323" t="s">
        <v>147</v>
      </c>
      <c r="S18" s="324">
        <v>1500</v>
      </c>
      <c r="T18" s="166">
        <v>1</v>
      </c>
      <c r="U18" s="323">
        <v>197</v>
      </c>
      <c r="V18" s="166" t="s">
        <v>97</v>
      </c>
      <c r="W18" s="325"/>
      <c r="X18" s="325"/>
      <c r="Y18" s="325" t="s">
        <v>88</v>
      </c>
      <c r="Z18" s="243">
        <v>675328.38</v>
      </c>
      <c r="AA18" s="244">
        <f>O18-Z18</f>
        <v>0</v>
      </c>
      <c r="AB18" s="244" t="s">
        <v>511</v>
      </c>
      <c r="AC18" s="244"/>
    </row>
    <row r="19" spans="2:31" s="312" customFormat="1" ht="18" customHeight="1">
      <c r="B19" s="239" t="s">
        <v>175</v>
      </c>
      <c r="C19" s="813" t="s">
        <v>214</v>
      </c>
      <c r="D19" s="814"/>
      <c r="E19" s="814"/>
      <c r="F19" s="815"/>
      <c r="G19" s="323" t="s">
        <v>21</v>
      </c>
      <c r="H19" s="239" t="s">
        <v>70</v>
      </c>
      <c r="I19" s="239" t="s">
        <v>106</v>
      </c>
      <c r="J19" s="240" t="s">
        <v>68</v>
      </c>
      <c r="K19" s="241" t="s">
        <v>60</v>
      </c>
      <c r="L19" s="242">
        <f aca="true" t="shared" si="0" ref="L19:L24">N19</f>
        <v>595574.95</v>
      </c>
      <c r="M19" s="165">
        <v>1</v>
      </c>
      <c r="N19" s="243">
        <f>Q19+P19+O19</f>
        <v>595574.95</v>
      </c>
      <c r="O19" s="243">
        <v>595574.95</v>
      </c>
      <c r="P19" s="243">
        <v>0</v>
      </c>
      <c r="Q19" s="243">
        <v>0</v>
      </c>
      <c r="R19" s="323" t="s">
        <v>147</v>
      </c>
      <c r="S19" s="324">
        <v>2000</v>
      </c>
      <c r="T19" s="166">
        <v>1</v>
      </c>
      <c r="U19" s="323">
        <v>289</v>
      </c>
      <c r="V19" s="166" t="s">
        <v>97</v>
      </c>
      <c r="W19" s="325"/>
      <c r="X19" s="325"/>
      <c r="Y19" s="325" t="s">
        <v>88</v>
      </c>
      <c r="Z19" s="243">
        <v>595574.95</v>
      </c>
      <c r="AA19" s="244">
        <f aca="true" t="shared" si="1" ref="AA19:AA34">O19-Z19</f>
        <v>0</v>
      </c>
      <c r="AB19" s="244" t="s">
        <v>511</v>
      </c>
      <c r="AC19" s="244"/>
      <c r="AE19" s="282" t="s">
        <v>423</v>
      </c>
    </row>
    <row r="20" spans="2:29" s="312" customFormat="1" ht="18" customHeight="1">
      <c r="B20" s="239" t="s">
        <v>177</v>
      </c>
      <c r="C20" s="813" t="s">
        <v>163</v>
      </c>
      <c r="D20" s="814"/>
      <c r="E20" s="814"/>
      <c r="F20" s="815"/>
      <c r="G20" s="323" t="s">
        <v>21</v>
      </c>
      <c r="H20" s="239" t="s">
        <v>70</v>
      </c>
      <c r="I20" s="239" t="s">
        <v>106</v>
      </c>
      <c r="J20" s="240" t="s">
        <v>68</v>
      </c>
      <c r="K20" s="241" t="s">
        <v>17</v>
      </c>
      <c r="L20" s="242">
        <f t="shared" si="0"/>
        <v>141560.84</v>
      </c>
      <c r="M20" s="165">
        <v>1</v>
      </c>
      <c r="N20" s="243">
        <f>O20+P20+Q20</f>
        <v>141560.84</v>
      </c>
      <c r="O20" s="243">
        <v>141560.84</v>
      </c>
      <c r="P20" s="243">
        <v>0</v>
      </c>
      <c r="Q20" s="243">
        <v>0</v>
      </c>
      <c r="R20" s="323" t="s">
        <v>147</v>
      </c>
      <c r="S20" s="326">
        <v>300</v>
      </c>
      <c r="T20" s="166">
        <v>1</v>
      </c>
      <c r="U20" s="323">
        <v>185</v>
      </c>
      <c r="V20" s="166" t="s">
        <v>97</v>
      </c>
      <c r="W20" s="325"/>
      <c r="X20" s="325"/>
      <c r="Y20" s="325" t="s">
        <v>88</v>
      </c>
      <c r="Z20" s="243">
        <v>141560.84</v>
      </c>
      <c r="AA20" s="244">
        <f t="shared" si="1"/>
        <v>0</v>
      </c>
      <c r="AB20" s="244" t="s">
        <v>491</v>
      </c>
      <c r="AC20" s="244" t="s">
        <v>475</v>
      </c>
    </row>
    <row r="21" spans="2:29" s="314" customFormat="1" ht="18" customHeight="1">
      <c r="B21" s="272" t="s">
        <v>276</v>
      </c>
      <c r="C21" s="819" t="s">
        <v>215</v>
      </c>
      <c r="D21" s="820"/>
      <c r="E21" s="820"/>
      <c r="F21" s="821"/>
      <c r="G21" s="273" t="s">
        <v>21</v>
      </c>
      <c r="H21" s="272" t="s">
        <v>70</v>
      </c>
      <c r="I21" s="272" t="s">
        <v>107</v>
      </c>
      <c r="J21" s="274" t="s">
        <v>68</v>
      </c>
      <c r="K21" s="275" t="s">
        <v>152</v>
      </c>
      <c r="L21" s="276">
        <f t="shared" si="0"/>
        <v>458493.46</v>
      </c>
      <c r="M21" s="165">
        <v>1</v>
      </c>
      <c r="N21" s="277">
        <f>Q21+P21+O21</f>
        <v>458493.46</v>
      </c>
      <c r="O21" s="243">
        <v>458493.46</v>
      </c>
      <c r="P21" s="277">
        <v>0</v>
      </c>
      <c r="Q21" s="277">
        <v>0</v>
      </c>
      <c r="R21" s="273" t="s">
        <v>147</v>
      </c>
      <c r="S21" s="327">
        <v>600</v>
      </c>
      <c r="T21" s="278">
        <v>1</v>
      </c>
      <c r="U21" s="273">
        <v>250</v>
      </c>
      <c r="V21" s="278" t="s">
        <v>97</v>
      </c>
      <c r="W21" s="328"/>
      <c r="X21" s="328"/>
      <c r="Y21" s="329" t="s">
        <v>88</v>
      </c>
      <c r="Z21" s="277">
        <v>458493.46</v>
      </c>
      <c r="AA21" s="244">
        <f t="shared" si="1"/>
        <v>0</v>
      </c>
      <c r="AB21" s="279" t="s">
        <v>509</v>
      </c>
      <c r="AC21" s="279" t="s">
        <v>502</v>
      </c>
    </row>
    <row r="22" spans="2:29" s="312" customFormat="1" ht="18" customHeight="1">
      <c r="B22" s="239" t="s">
        <v>193</v>
      </c>
      <c r="C22" s="813" t="s">
        <v>134</v>
      </c>
      <c r="D22" s="814"/>
      <c r="E22" s="814"/>
      <c r="F22" s="815"/>
      <c r="G22" s="323" t="s">
        <v>21</v>
      </c>
      <c r="H22" s="239" t="s">
        <v>70</v>
      </c>
      <c r="I22" s="239" t="s">
        <v>107</v>
      </c>
      <c r="J22" s="240" t="s">
        <v>68</v>
      </c>
      <c r="K22" s="330" t="s">
        <v>222</v>
      </c>
      <c r="L22" s="242">
        <f t="shared" si="0"/>
        <v>266063.46</v>
      </c>
      <c r="M22" s="165">
        <v>1</v>
      </c>
      <c r="N22" s="243">
        <f>Q22+P22+O22</f>
        <v>266063.46</v>
      </c>
      <c r="O22" s="243">
        <v>266063.46</v>
      </c>
      <c r="P22" s="243">
        <v>0</v>
      </c>
      <c r="Q22" s="243">
        <v>0</v>
      </c>
      <c r="R22" s="323" t="s">
        <v>147</v>
      </c>
      <c r="S22" s="326">
        <v>200</v>
      </c>
      <c r="T22" s="166">
        <v>1</v>
      </c>
      <c r="U22" s="323">
        <v>50</v>
      </c>
      <c r="V22" s="166" t="s">
        <v>97</v>
      </c>
      <c r="W22" s="325"/>
      <c r="X22" s="325"/>
      <c r="Y22" s="325" t="s">
        <v>88</v>
      </c>
      <c r="Z22" s="243">
        <v>266063.46</v>
      </c>
      <c r="AA22" s="244">
        <f t="shared" si="1"/>
        <v>0</v>
      </c>
      <c r="AB22" s="244" t="s">
        <v>501</v>
      </c>
      <c r="AC22" s="244" t="s">
        <v>502</v>
      </c>
    </row>
    <row r="23" spans="2:29" s="313" customFormat="1" ht="18" customHeight="1">
      <c r="B23" s="239" t="s">
        <v>194</v>
      </c>
      <c r="C23" s="813" t="s">
        <v>215</v>
      </c>
      <c r="D23" s="814"/>
      <c r="E23" s="814"/>
      <c r="F23" s="815"/>
      <c r="G23" s="323" t="s">
        <v>21</v>
      </c>
      <c r="H23" s="239" t="s">
        <v>70</v>
      </c>
      <c r="I23" s="239" t="s">
        <v>107</v>
      </c>
      <c r="J23" s="240" t="s">
        <v>68</v>
      </c>
      <c r="K23" s="330" t="s">
        <v>142</v>
      </c>
      <c r="L23" s="242">
        <f t="shared" si="0"/>
        <v>372937.89</v>
      </c>
      <c r="M23" s="165">
        <v>1</v>
      </c>
      <c r="N23" s="243">
        <f>Q23+P23+O23</f>
        <v>372937.89</v>
      </c>
      <c r="O23" s="243">
        <v>372937.89</v>
      </c>
      <c r="P23" s="243">
        <v>0</v>
      </c>
      <c r="Q23" s="243">
        <v>0</v>
      </c>
      <c r="R23" s="323" t="s">
        <v>147</v>
      </c>
      <c r="S23" s="324">
        <v>600</v>
      </c>
      <c r="T23" s="166">
        <v>1</v>
      </c>
      <c r="U23" s="323">
        <v>123</v>
      </c>
      <c r="V23" s="166" t="s">
        <v>97</v>
      </c>
      <c r="W23" s="325"/>
      <c r="X23" s="325"/>
      <c r="Y23" s="325" t="s">
        <v>88</v>
      </c>
      <c r="Z23" s="243">
        <v>344802.09</v>
      </c>
      <c r="AA23" s="454">
        <f t="shared" si="1"/>
        <v>28135.79999999999</v>
      </c>
      <c r="AB23" s="454" t="s">
        <v>483</v>
      </c>
      <c r="AC23" s="454" t="s">
        <v>484</v>
      </c>
    </row>
    <row r="24" spans="2:29" s="314" customFormat="1" ht="18" customHeight="1">
      <c r="B24" s="272" t="s">
        <v>277</v>
      </c>
      <c r="C24" s="819" t="s">
        <v>215</v>
      </c>
      <c r="D24" s="820"/>
      <c r="E24" s="820"/>
      <c r="F24" s="821"/>
      <c r="G24" s="273" t="s">
        <v>21</v>
      </c>
      <c r="H24" s="272" t="s">
        <v>70</v>
      </c>
      <c r="I24" s="272" t="s">
        <v>107</v>
      </c>
      <c r="J24" s="274" t="s">
        <v>68</v>
      </c>
      <c r="K24" s="275" t="s">
        <v>238</v>
      </c>
      <c r="L24" s="276">
        <f t="shared" si="0"/>
        <v>149999.99</v>
      </c>
      <c r="M24" s="385">
        <v>1</v>
      </c>
      <c r="N24" s="277">
        <f>O24+P24+Q24</f>
        <v>149999.99</v>
      </c>
      <c r="O24" s="243">
        <v>149999.99</v>
      </c>
      <c r="P24" s="277">
        <v>0</v>
      </c>
      <c r="Q24" s="277">
        <v>0</v>
      </c>
      <c r="R24" s="273" t="s">
        <v>147</v>
      </c>
      <c r="S24" s="327">
        <v>500</v>
      </c>
      <c r="T24" s="278">
        <v>1</v>
      </c>
      <c r="U24" s="273">
        <v>45</v>
      </c>
      <c r="V24" s="278" t="s">
        <v>97</v>
      </c>
      <c r="W24" s="329"/>
      <c r="X24" s="329"/>
      <c r="Y24" s="329" t="s">
        <v>88</v>
      </c>
      <c r="Z24" s="277">
        <v>149999.99</v>
      </c>
      <c r="AA24" s="244">
        <f t="shared" si="1"/>
        <v>0</v>
      </c>
      <c r="AB24" s="279" t="s">
        <v>503</v>
      </c>
      <c r="AC24" s="279" t="s">
        <v>475</v>
      </c>
    </row>
    <row r="25" spans="2:29" s="314" customFormat="1" ht="18" customHeight="1">
      <c r="B25" s="272" t="s">
        <v>71</v>
      </c>
      <c r="C25" s="819" t="s">
        <v>215</v>
      </c>
      <c r="D25" s="820"/>
      <c r="E25" s="820"/>
      <c r="F25" s="821"/>
      <c r="G25" s="273" t="s">
        <v>21</v>
      </c>
      <c r="H25" s="272" t="s">
        <v>70</v>
      </c>
      <c r="I25" s="272" t="s">
        <v>107</v>
      </c>
      <c r="J25" s="274" t="s">
        <v>68</v>
      </c>
      <c r="K25" s="275" t="s">
        <v>57</v>
      </c>
      <c r="L25" s="276">
        <f aca="true" t="shared" si="2" ref="L25:L34">N25</f>
        <v>459491.4</v>
      </c>
      <c r="M25" s="385">
        <v>1</v>
      </c>
      <c r="N25" s="277">
        <f>O25+P25+Q25</f>
        <v>459491.4</v>
      </c>
      <c r="O25" s="243">
        <v>459491.4</v>
      </c>
      <c r="P25" s="277">
        <v>0</v>
      </c>
      <c r="Q25" s="277">
        <v>0</v>
      </c>
      <c r="R25" s="273" t="s">
        <v>147</v>
      </c>
      <c r="S25" s="327">
        <v>500</v>
      </c>
      <c r="T25" s="278">
        <v>1</v>
      </c>
      <c r="U25" s="273">
        <v>145</v>
      </c>
      <c r="V25" s="278" t="s">
        <v>97</v>
      </c>
      <c r="W25" s="329"/>
      <c r="X25" s="329"/>
      <c r="Y25" s="329" t="s">
        <v>88</v>
      </c>
      <c r="Z25" s="277">
        <v>459491.4</v>
      </c>
      <c r="AA25" s="244">
        <f t="shared" si="1"/>
        <v>0</v>
      </c>
      <c r="AB25" s="279" t="s">
        <v>481</v>
      </c>
      <c r="AC25" s="279" t="s">
        <v>475</v>
      </c>
    </row>
    <row r="26" spans="2:29" s="314" customFormat="1" ht="18" customHeight="1">
      <c r="B26" s="272" t="s">
        <v>275</v>
      </c>
      <c r="C26" s="819" t="s">
        <v>215</v>
      </c>
      <c r="D26" s="820"/>
      <c r="E26" s="820"/>
      <c r="F26" s="821"/>
      <c r="G26" s="273" t="s">
        <v>21</v>
      </c>
      <c r="H26" s="272" t="s">
        <v>70</v>
      </c>
      <c r="I26" s="274" t="s">
        <v>107</v>
      </c>
      <c r="J26" s="274" t="s">
        <v>68</v>
      </c>
      <c r="K26" s="384" t="s">
        <v>308</v>
      </c>
      <c r="L26" s="276">
        <f t="shared" si="2"/>
        <v>65628.82</v>
      </c>
      <c r="M26" s="385">
        <v>1</v>
      </c>
      <c r="N26" s="277">
        <f>Q26+P26+O26</f>
        <v>65628.82</v>
      </c>
      <c r="O26" s="243">
        <v>65628.82</v>
      </c>
      <c r="P26" s="277">
        <v>0</v>
      </c>
      <c r="Q26" s="277">
        <v>0</v>
      </c>
      <c r="R26" s="273" t="s">
        <v>147</v>
      </c>
      <c r="S26" s="327">
        <v>600</v>
      </c>
      <c r="T26" s="278">
        <v>1</v>
      </c>
      <c r="U26" s="273">
        <v>22</v>
      </c>
      <c r="V26" s="278" t="s">
        <v>97</v>
      </c>
      <c r="W26" s="329"/>
      <c r="X26" s="329"/>
      <c r="Y26" s="329" t="s">
        <v>88</v>
      </c>
      <c r="Z26" s="277">
        <v>65628.82</v>
      </c>
      <c r="AA26" s="244">
        <f t="shared" si="1"/>
        <v>0</v>
      </c>
      <c r="AB26" s="279" t="s">
        <v>493</v>
      </c>
      <c r="AC26" s="279" t="s">
        <v>475</v>
      </c>
    </row>
    <row r="27" spans="2:29" s="314" customFormat="1" ht="18" customHeight="1">
      <c r="B27" s="272" t="s">
        <v>307</v>
      </c>
      <c r="C27" s="819" t="s">
        <v>215</v>
      </c>
      <c r="D27" s="820"/>
      <c r="E27" s="820"/>
      <c r="F27" s="821"/>
      <c r="G27" s="273" t="s">
        <v>21</v>
      </c>
      <c r="H27" s="272" t="s">
        <v>70</v>
      </c>
      <c r="I27" s="274" t="s">
        <v>107</v>
      </c>
      <c r="J27" s="274" t="s">
        <v>68</v>
      </c>
      <c r="K27" s="384" t="s">
        <v>203</v>
      </c>
      <c r="L27" s="276">
        <f t="shared" si="2"/>
        <v>311557.32</v>
      </c>
      <c r="M27" s="385">
        <v>1</v>
      </c>
      <c r="N27" s="277">
        <f>Q27+P27+O27</f>
        <v>311557.32</v>
      </c>
      <c r="O27" s="243">
        <v>311557.32</v>
      </c>
      <c r="P27" s="277">
        <v>0</v>
      </c>
      <c r="Q27" s="277">
        <v>0</v>
      </c>
      <c r="R27" s="273" t="s">
        <v>147</v>
      </c>
      <c r="S27" s="327">
        <v>600</v>
      </c>
      <c r="T27" s="278">
        <v>1</v>
      </c>
      <c r="U27" s="273">
        <v>60</v>
      </c>
      <c r="V27" s="278" t="s">
        <v>97</v>
      </c>
      <c r="W27" s="329"/>
      <c r="X27" s="329"/>
      <c r="Y27" s="329" t="s">
        <v>88</v>
      </c>
      <c r="Z27" s="277">
        <v>311557.32</v>
      </c>
      <c r="AA27" s="244">
        <f t="shared" si="1"/>
        <v>0</v>
      </c>
      <c r="AB27" s="279" t="s">
        <v>482</v>
      </c>
      <c r="AC27" s="279" t="s">
        <v>475</v>
      </c>
    </row>
    <row r="28" spans="2:29" s="314" customFormat="1" ht="18" customHeight="1">
      <c r="B28" s="272" t="s">
        <v>322</v>
      </c>
      <c r="C28" s="819" t="s">
        <v>134</v>
      </c>
      <c r="D28" s="820"/>
      <c r="E28" s="820"/>
      <c r="F28" s="821"/>
      <c r="G28" s="273" t="s">
        <v>21</v>
      </c>
      <c r="H28" s="272" t="s">
        <v>70</v>
      </c>
      <c r="I28" s="274" t="s">
        <v>107</v>
      </c>
      <c r="J28" s="274" t="s">
        <v>68</v>
      </c>
      <c r="K28" s="386" t="s">
        <v>314</v>
      </c>
      <c r="L28" s="276">
        <f t="shared" si="2"/>
        <v>204715.26</v>
      </c>
      <c r="M28" s="385">
        <v>1</v>
      </c>
      <c r="N28" s="277">
        <f>Q28+P28+O28</f>
        <v>204715.26</v>
      </c>
      <c r="O28" s="243">
        <v>204715.26</v>
      </c>
      <c r="P28" s="277">
        <v>0</v>
      </c>
      <c r="Q28" s="277">
        <v>0</v>
      </c>
      <c r="R28" s="273" t="s">
        <v>147</v>
      </c>
      <c r="S28" s="327">
        <v>300</v>
      </c>
      <c r="T28" s="278">
        <v>1</v>
      </c>
      <c r="U28" s="273">
        <v>45</v>
      </c>
      <c r="V28" s="278" t="s">
        <v>97</v>
      </c>
      <c r="W28" s="329"/>
      <c r="X28" s="329"/>
      <c r="Y28" s="329" t="s">
        <v>88</v>
      </c>
      <c r="Z28" s="277">
        <v>204715.26</v>
      </c>
      <c r="AA28" s="244">
        <f t="shared" si="1"/>
        <v>0</v>
      </c>
      <c r="AB28" s="279" t="s">
        <v>494</v>
      </c>
      <c r="AC28" s="279" t="s">
        <v>475</v>
      </c>
    </row>
    <row r="29" spans="2:29" s="314" customFormat="1" ht="18" customHeight="1">
      <c r="B29" s="272" t="s">
        <v>349</v>
      </c>
      <c r="C29" s="819" t="s">
        <v>346</v>
      </c>
      <c r="D29" s="820"/>
      <c r="E29" s="820"/>
      <c r="F29" s="821"/>
      <c r="G29" s="273" t="s">
        <v>21</v>
      </c>
      <c r="H29" s="272" t="s">
        <v>70</v>
      </c>
      <c r="I29" s="272" t="s">
        <v>107</v>
      </c>
      <c r="J29" s="274" t="s">
        <v>68</v>
      </c>
      <c r="K29" s="275" t="s">
        <v>58</v>
      </c>
      <c r="L29" s="276">
        <f t="shared" si="2"/>
        <v>574138.03</v>
      </c>
      <c r="M29" s="385">
        <v>1</v>
      </c>
      <c r="N29" s="277">
        <f aca="true" t="shared" si="3" ref="N29:N34">O29+P29+Q29</f>
        <v>574138.03</v>
      </c>
      <c r="O29" s="243">
        <v>574138.03</v>
      </c>
      <c r="P29" s="277">
        <v>0</v>
      </c>
      <c r="Q29" s="277">
        <v>0</v>
      </c>
      <c r="R29" s="273" t="s">
        <v>147</v>
      </c>
      <c r="S29" s="327">
        <v>500</v>
      </c>
      <c r="T29" s="278">
        <v>1</v>
      </c>
      <c r="U29" s="273">
        <v>85</v>
      </c>
      <c r="V29" s="278" t="s">
        <v>97</v>
      </c>
      <c r="W29" s="329"/>
      <c r="X29" s="329"/>
      <c r="Y29" s="329" t="s">
        <v>88</v>
      </c>
      <c r="Z29" s="277">
        <v>574138.03</v>
      </c>
      <c r="AA29" s="244">
        <f t="shared" si="1"/>
        <v>0</v>
      </c>
      <c r="AB29" s="279" t="s">
        <v>474</v>
      </c>
      <c r="AC29" s="279" t="s">
        <v>475</v>
      </c>
    </row>
    <row r="30" spans="2:29" s="314" customFormat="1" ht="18" customHeight="1">
      <c r="B30" s="272" t="s">
        <v>352</v>
      </c>
      <c r="C30" s="819" t="s">
        <v>355</v>
      </c>
      <c r="D30" s="820"/>
      <c r="E30" s="820"/>
      <c r="F30" s="821"/>
      <c r="G30" s="273" t="s">
        <v>21</v>
      </c>
      <c r="H30" s="272" t="s">
        <v>70</v>
      </c>
      <c r="I30" s="272" t="s">
        <v>107</v>
      </c>
      <c r="J30" s="274" t="s">
        <v>68</v>
      </c>
      <c r="K30" s="275" t="s">
        <v>358</v>
      </c>
      <c r="L30" s="276">
        <f t="shared" si="2"/>
        <v>246539.66</v>
      </c>
      <c r="M30" s="385">
        <v>1</v>
      </c>
      <c r="N30" s="277">
        <f t="shared" si="3"/>
        <v>246539.66</v>
      </c>
      <c r="O30" s="243">
        <v>246539.66</v>
      </c>
      <c r="P30" s="277">
        <v>0</v>
      </c>
      <c r="Q30" s="277">
        <v>0</v>
      </c>
      <c r="R30" s="273" t="s">
        <v>147</v>
      </c>
      <c r="S30" s="327">
        <v>350</v>
      </c>
      <c r="T30" s="278">
        <v>1</v>
      </c>
      <c r="U30" s="273">
        <v>25</v>
      </c>
      <c r="V30" s="278" t="s">
        <v>97</v>
      </c>
      <c r="W30" s="329"/>
      <c r="X30" s="329"/>
      <c r="Y30" s="329" t="s">
        <v>88</v>
      </c>
      <c r="Z30" s="277">
        <v>246539.66</v>
      </c>
      <c r="AA30" s="244">
        <f t="shared" si="1"/>
        <v>0</v>
      </c>
      <c r="AB30" s="279" t="s">
        <v>508</v>
      </c>
      <c r="AC30" s="279" t="s">
        <v>475</v>
      </c>
    </row>
    <row r="31" spans="2:29" s="314" customFormat="1" ht="18" customHeight="1">
      <c r="B31" s="272" t="s">
        <v>353</v>
      </c>
      <c r="C31" s="819" t="s">
        <v>346</v>
      </c>
      <c r="D31" s="820"/>
      <c r="E31" s="820"/>
      <c r="F31" s="821"/>
      <c r="G31" s="273" t="s">
        <v>21</v>
      </c>
      <c r="H31" s="272" t="s">
        <v>70</v>
      </c>
      <c r="I31" s="272" t="s">
        <v>354</v>
      </c>
      <c r="J31" s="274" t="s">
        <v>68</v>
      </c>
      <c r="K31" s="275" t="s">
        <v>64</v>
      </c>
      <c r="L31" s="276">
        <f t="shared" si="2"/>
        <v>84100</v>
      </c>
      <c r="M31" s="385">
        <v>1</v>
      </c>
      <c r="N31" s="277">
        <f t="shared" si="3"/>
        <v>84100</v>
      </c>
      <c r="O31" s="243">
        <v>84100</v>
      </c>
      <c r="P31" s="277">
        <v>0</v>
      </c>
      <c r="Q31" s="277">
        <v>0</v>
      </c>
      <c r="R31" s="273" t="s">
        <v>147</v>
      </c>
      <c r="S31" s="327">
        <v>500</v>
      </c>
      <c r="T31" s="278">
        <v>1</v>
      </c>
      <c r="U31" s="273">
        <v>300</v>
      </c>
      <c r="V31" s="278" t="s">
        <v>97</v>
      </c>
      <c r="W31" s="329"/>
      <c r="X31" s="329"/>
      <c r="Y31" s="329" t="s">
        <v>88</v>
      </c>
      <c r="Z31" s="277">
        <v>84100</v>
      </c>
      <c r="AA31" s="244">
        <f t="shared" si="1"/>
        <v>0</v>
      </c>
      <c r="AB31" s="279"/>
      <c r="AC31" s="279"/>
    </row>
    <row r="32" spans="2:29" s="313" customFormat="1" ht="18" customHeight="1">
      <c r="B32" s="455" t="s">
        <v>401</v>
      </c>
      <c r="C32" s="822" t="s">
        <v>390</v>
      </c>
      <c r="D32" s="823"/>
      <c r="E32" s="823"/>
      <c r="F32" s="824"/>
      <c r="G32" s="323" t="s">
        <v>21</v>
      </c>
      <c r="H32" s="239" t="s">
        <v>70</v>
      </c>
      <c r="I32" s="455" t="s">
        <v>106</v>
      </c>
      <c r="J32" s="240" t="s">
        <v>68</v>
      </c>
      <c r="K32" s="456" t="s">
        <v>387</v>
      </c>
      <c r="L32" s="242">
        <f t="shared" si="2"/>
        <v>35000</v>
      </c>
      <c r="M32" s="165">
        <v>1</v>
      </c>
      <c r="N32" s="243">
        <f t="shared" si="3"/>
        <v>35000</v>
      </c>
      <c r="O32" s="457">
        <v>35000</v>
      </c>
      <c r="P32" s="243">
        <v>0</v>
      </c>
      <c r="Q32" s="243">
        <v>0</v>
      </c>
      <c r="R32" s="323" t="s">
        <v>147</v>
      </c>
      <c r="S32" s="458">
        <v>2000</v>
      </c>
      <c r="T32" s="166">
        <v>1</v>
      </c>
      <c r="U32" s="459">
        <v>289</v>
      </c>
      <c r="V32" s="166" t="s">
        <v>97</v>
      </c>
      <c r="W32" s="460"/>
      <c r="X32" s="460"/>
      <c r="Y32" s="325" t="s">
        <v>88</v>
      </c>
      <c r="Z32" s="457">
        <v>0</v>
      </c>
      <c r="AA32" s="454">
        <f t="shared" si="1"/>
        <v>35000</v>
      </c>
      <c r="AB32" s="454"/>
      <c r="AC32" s="454"/>
    </row>
    <row r="33" spans="2:29" s="314" customFormat="1" ht="18" customHeight="1">
      <c r="B33" s="387" t="s">
        <v>517</v>
      </c>
      <c r="C33" s="816" t="s">
        <v>388</v>
      </c>
      <c r="D33" s="817"/>
      <c r="E33" s="817"/>
      <c r="F33" s="818"/>
      <c r="G33" s="273" t="s">
        <v>21</v>
      </c>
      <c r="H33" s="272" t="s">
        <v>70</v>
      </c>
      <c r="I33" s="387" t="s">
        <v>106</v>
      </c>
      <c r="J33" s="274" t="s">
        <v>68</v>
      </c>
      <c r="K33" s="388" t="s">
        <v>149</v>
      </c>
      <c r="L33" s="276">
        <f t="shared" si="2"/>
        <v>458858.67</v>
      </c>
      <c r="M33" s="385">
        <v>1</v>
      </c>
      <c r="N33" s="277">
        <f t="shared" si="3"/>
        <v>458858.67</v>
      </c>
      <c r="O33" s="457">
        <v>458858.67</v>
      </c>
      <c r="P33" s="277">
        <v>0</v>
      </c>
      <c r="Q33" s="277">
        <v>0</v>
      </c>
      <c r="R33" s="273" t="s">
        <v>147</v>
      </c>
      <c r="S33" s="390">
        <v>1500</v>
      </c>
      <c r="T33" s="278">
        <v>1</v>
      </c>
      <c r="U33" s="391">
        <v>197</v>
      </c>
      <c r="V33" s="278" t="s">
        <v>97</v>
      </c>
      <c r="W33" s="392"/>
      <c r="X33" s="392"/>
      <c r="Y33" s="329" t="s">
        <v>88</v>
      </c>
      <c r="Z33" s="389">
        <v>458858.67</v>
      </c>
      <c r="AA33" s="244">
        <f t="shared" si="1"/>
        <v>0</v>
      </c>
      <c r="AB33" s="279" t="s">
        <v>506</v>
      </c>
      <c r="AC33" s="279" t="s">
        <v>475</v>
      </c>
    </row>
    <row r="34" spans="2:29" s="314" customFormat="1" ht="18" customHeight="1">
      <c r="B34" s="387" t="s">
        <v>518</v>
      </c>
      <c r="C34" s="816" t="s">
        <v>516</v>
      </c>
      <c r="D34" s="817"/>
      <c r="E34" s="817"/>
      <c r="F34" s="818"/>
      <c r="G34" s="273" t="s">
        <v>21</v>
      </c>
      <c r="H34" s="272" t="s">
        <v>70</v>
      </c>
      <c r="I34" s="387" t="s">
        <v>107</v>
      </c>
      <c r="J34" s="274" t="s">
        <v>68</v>
      </c>
      <c r="K34" s="388" t="s">
        <v>238</v>
      </c>
      <c r="L34" s="276">
        <f t="shared" si="2"/>
        <v>74508.1</v>
      </c>
      <c r="M34" s="385">
        <v>1</v>
      </c>
      <c r="N34" s="277">
        <f t="shared" si="3"/>
        <v>74508.1</v>
      </c>
      <c r="O34" s="389">
        <v>74508.1</v>
      </c>
      <c r="P34" s="277">
        <v>0</v>
      </c>
      <c r="Q34" s="277">
        <v>0</v>
      </c>
      <c r="R34" s="273" t="s">
        <v>147</v>
      </c>
      <c r="S34" s="390">
        <v>500</v>
      </c>
      <c r="T34" s="278">
        <v>1</v>
      </c>
      <c r="U34" s="391">
        <v>45</v>
      </c>
      <c r="V34" s="278" t="s">
        <v>97</v>
      </c>
      <c r="W34" s="392"/>
      <c r="X34" s="392"/>
      <c r="Y34" s="329" t="s">
        <v>88</v>
      </c>
      <c r="Z34" s="389">
        <v>74508.1</v>
      </c>
      <c r="AA34" s="244">
        <f t="shared" si="1"/>
        <v>0</v>
      </c>
      <c r="AB34" s="279" t="s">
        <v>507</v>
      </c>
      <c r="AC34" s="279" t="s">
        <v>475</v>
      </c>
    </row>
    <row r="35" spans="2:29" ht="13.5" thickBot="1">
      <c r="B35" s="167"/>
      <c r="C35" s="178"/>
      <c r="D35" s="179"/>
      <c r="E35" s="179"/>
      <c r="F35" s="180"/>
      <c r="G35" s="167"/>
      <c r="H35" s="167"/>
      <c r="I35" s="168"/>
      <c r="J35" s="168"/>
      <c r="K35" s="169"/>
      <c r="L35" s="170"/>
      <c r="M35" s="171"/>
      <c r="N35" s="172"/>
      <c r="O35" s="172"/>
      <c r="P35" s="173"/>
      <c r="Q35" s="173"/>
      <c r="R35" s="167"/>
      <c r="S35" s="174"/>
      <c r="T35" s="175"/>
      <c r="U35" s="167"/>
      <c r="V35" s="175"/>
      <c r="W35" s="176"/>
      <c r="X35" s="176"/>
      <c r="Y35" s="177"/>
      <c r="Z35" s="131"/>
      <c r="AA35" s="244"/>
      <c r="AB35" s="244"/>
      <c r="AC35" s="244"/>
    </row>
    <row r="36" spans="2:29" ht="13.5" thickBot="1">
      <c r="B36" s="1"/>
      <c r="C36" s="1"/>
      <c r="D36" s="1"/>
      <c r="E36" s="1"/>
      <c r="F36" s="1"/>
      <c r="G36" s="1"/>
      <c r="H36" s="1"/>
      <c r="I36" s="1"/>
      <c r="J36" s="1"/>
      <c r="K36" s="49" t="s">
        <v>12</v>
      </c>
      <c r="L36" s="46">
        <f>SUM(L18:L35)</f>
        <v>5174496.23</v>
      </c>
      <c r="M36" s="77"/>
      <c r="N36" s="46">
        <f>SUM(N17:N35)</f>
        <v>5174496.23</v>
      </c>
      <c r="O36" s="46">
        <f>SUM(O17:O35)</f>
        <v>5174496.23</v>
      </c>
      <c r="P36" s="76">
        <f>SUM(P17:P35)</f>
        <v>0</v>
      </c>
      <c r="Q36" s="76">
        <f>SUM(Q17:Q35)</f>
        <v>0</v>
      </c>
      <c r="R36" s="1"/>
      <c r="S36" s="1"/>
      <c r="T36" s="1"/>
      <c r="U36" s="1"/>
      <c r="V36" s="1"/>
      <c r="W36" s="1"/>
      <c r="X36" s="1"/>
      <c r="Y36" s="1"/>
      <c r="Z36" s="131"/>
      <c r="AA36" s="203">
        <f>SUM(AA18:AA35)</f>
        <v>63135.79999999999</v>
      </c>
      <c r="AB36" s="33"/>
      <c r="AC36" s="33"/>
    </row>
    <row r="37" spans="2:31" ht="12.75">
      <c r="B37" s="1"/>
      <c r="C37" s="1"/>
      <c r="D37" s="1"/>
      <c r="E37" s="1"/>
      <c r="F37" s="1"/>
      <c r="G37" s="1"/>
      <c r="H37" s="1"/>
      <c r="I37" s="1"/>
      <c r="J37" s="1"/>
      <c r="K37" s="1"/>
      <c r="L37" s="1"/>
      <c r="O37" s="132"/>
      <c r="P37" s="1"/>
      <c r="Q37" s="1"/>
      <c r="R37" s="1"/>
      <c r="S37" s="1"/>
      <c r="T37" s="1"/>
      <c r="U37" s="1"/>
      <c r="V37" s="1"/>
      <c r="W37" s="1"/>
      <c r="X37" s="1"/>
      <c r="Y37" s="1"/>
      <c r="Z37" s="131"/>
      <c r="AA37" s="776"/>
      <c r="AB37" s="776"/>
      <c r="AC37" s="203"/>
      <c r="AE37" s="78"/>
    </row>
    <row r="38" spans="3:29" ht="12.75">
      <c r="C38" s="271"/>
      <c r="D38" s="138"/>
      <c r="M38" s="19"/>
      <c r="O38" s="132"/>
      <c r="P38" s="132"/>
      <c r="Q38" s="132"/>
      <c r="V38" s="78"/>
      <c r="AA38" s="33"/>
      <c r="AB38" s="33"/>
      <c r="AC38" s="33"/>
    </row>
    <row r="39" spans="3:29" ht="12.75">
      <c r="C39" s="271"/>
      <c r="D39" s="138"/>
      <c r="K39" s="20"/>
      <c r="L39" s="20"/>
      <c r="M39" s="19"/>
      <c r="N39" s="19"/>
      <c r="O39" s="140"/>
      <c r="P39" s="132"/>
      <c r="Q39" s="132"/>
      <c r="S39" s="78"/>
      <c r="AA39" s="33"/>
      <c r="AB39" s="33"/>
      <c r="AC39" s="33"/>
    </row>
    <row r="40" spans="16:29" ht="12.75">
      <c r="P40" s="134"/>
      <c r="Q40" s="134"/>
      <c r="AA40" s="33"/>
      <c r="AB40" s="33"/>
      <c r="AC40" s="33"/>
    </row>
    <row r="41" spans="15:29" ht="15.75" customHeight="1">
      <c r="O41" s="78"/>
      <c r="T41" s="782" t="s">
        <v>397</v>
      </c>
      <c r="U41" s="782"/>
      <c r="V41" s="782"/>
      <c r="W41" s="782"/>
      <c r="X41" s="782"/>
      <c r="Y41" s="782"/>
      <c r="AA41" s="33"/>
      <c r="AB41" s="33"/>
      <c r="AC41" s="33"/>
    </row>
    <row r="42" spans="20:29" ht="15.75" customHeight="1">
      <c r="T42" s="791" t="s">
        <v>19</v>
      </c>
      <c r="U42" s="791"/>
      <c r="V42" s="791"/>
      <c r="W42" s="791"/>
      <c r="X42" s="791"/>
      <c r="Y42" s="791"/>
      <c r="AA42" s="33"/>
      <c r="AB42" s="33"/>
      <c r="AC42" s="33"/>
    </row>
    <row r="43" spans="27:29" ht="12.75">
      <c r="AA43" s="33"/>
      <c r="AB43" s="33"/>
      <c r="AC43" s="33"/>
    </row>
    <row r="44" spans="27:29" ht="12.75">
      <c r="AA44" s="33"/>
      <c r="AB44" s="33"/>
      <c r="AC44" s="33"/>
    </row>
    <row r="45" spans="27:29" ht="12.75">
      <c r="AA45" s="33"/>
      <c r="AB45" s="33"/>
      <c r="AC45" s="33"/>
    </row>
    <row r="46" spans="27:29" ht="12.75">
      <c r="AA46" s="33"/>
      <c r="AB46" s="33"/>
      <c r="AC46" s="33"/>
    </row>
    <row r="47" spans="27:29" ht="12.75">
      <c r="AA47" s="33"/>
      <c r="AB47" s="33"/>
      <c r="AC47" s="33"/>
    </row>
  </sheetData>
  <sheetProtection/>
  <mergeCells count="42">
    <mergeCell ref="B1:Y1"/>
    <mergeCell ref="B2:Y2"/>
    <mergeCell ref="B4:Y4"/>
    <mergeCell ref="R14:T14"/>
    <mergeCell ref="B11:Y11"/>
    <mergeCell ref="M14:M15"/>
    <mergeCell ref="B14:B15"/>
    <mergeCell ref="P5:R5"/>
    <mergeCell ref="J14:J15"/>
    <mergeCell ref="C14:F15"/>
    <mergeCell ref="K6:O6"/>
    <mergeCell ref="K7:O7"/>
    <mergeCell ref="K14:K15"/>
    <mergeCell ref="C19:F19"/>
    <mergeCell ref="C26:F26"/>
    <mergeCell ref="L14:L15"/>
    <mergeCell ref="C24:F24"/>
    <mergeCell ref="C18:F18"/>
    <mergeCell ref="T42:Y42"/>
    <mergeCell ref="C25:F25"/>
    <mergeCell ref="C30:F30"/>
    <mergeCell ref="C27:F27"/>
    <mergeCell ref="T41:Y41"/>
    <mergeCell ref="C29:F29"/>
    <mergeCell ref="C31:F31"/>
    <mergeCell ref="C28:F28"/>
    <mergeCell ref="AA37:AB37"/>
    <mergeCell ref="N14:Q14"/>
    <mergeCell ref="C23:F23"/>
    <mergeCell ref="C20:F20"/>
    <mergeCell ref="C22:F22"/>
    <mergeCell ref="I14:I15"/>
    <mergeCell ref="C33:F33"/>
    <mergeCell ref="C34:F34"/>
    <mergeCell ref="C21:F21"/>
    <mergeCell ref="C32:F32"/>
    <mergeCell ref="V14:V15"/>
    <mergeCell ref="W14:W15"/>
    <mergeCell ref="G14:G15"/>
    <mergeCell ref="U14:U15"/>
    <mergeCell ref="X14:Y14"/>
    <mergeCell ref="H14:H15"/>
  </mergeCells>
  <printOptions horizontalCentered="1"/>
  <pageMargins left="0" right="0" top="0.984251968503937" bottom="0" header="0" footer="0"/>
  <pageSetup horizontalDpi="600" verticalDpi="600" orientation="landscape" paperSize="5" scale="68" r:id="rId2"/>
  <colBreaks count="1" manualBreakCount="1">
    <brk id="25" max="35" man="1"/>
  </colBreaks>
  <drawing r:id="rId1"/>
</worksheet>
</file>

<file path=xl/worksheets/sheet5.xml><?xml version="1.0" encoding="utf-8"?>
<worksheet xmlns="http://schemas.openxmlformats.org/spreadsheetml/2006/main" xmlns:r="http://schemas.openxmlformats.org/officeDocument/2006/relationships">
  <dimension ref="A1:AE72"/>
  <sheetViews>
    <sheetView view="pageBreakPreview" zoomScaleSheetLayoutView="100" zoomScalePageLayoutView="0" workbookViewId="0" topLeftCell="A1">
      <selection activeCell="U7" sqref="U7"/>
    </sheetView>
  </sheetViews>
  <sheetFormatPr defaultColWidth="11.421875" defaultRowHeight="12.75"/>
  <cols>
    <col min="1" max="1" width="1.1484375" style="15" customWidth="1"/>
    <col min="2" max="2" width="10.57421875" style="15" customWidth="1"/>
    <col min="3" max="5" width="10.7109375" style="15" customWidth="1"/>
    <col min="6" max="6" width="2.57421875" style="15" customWidth="1"/>
    <col min="7" max="7" width="7.140625" style="15" customWidth="1"/>
    <col min="8" max="8" width="5.7109375" style="15" customWidth="1"/>
    <col min="9" max="9" width="11.00390625" style="15" customWidth="1"/>
    <col min="10" max="10" width="8.140625" style="15" customWidth="1"/>
    <col min="11" max="11" width="16.7109375" style="15" customWidth="1"/>
    <col min="12" max="12" width="13.421875" style="15" customWidth="1"/>
    <col min="13" max="13" width="7.421875" style="15" customWidth="1"/>
    <col min="14" max="15" width="12.7109375" style="15" customWidth="1"/>
    <col min="16" max="16" width="10.8515625" style="15" customWidth="1"/>
    <col min="17" max="17" width="11.28125" style="15" customWidth="1"/>
    <col min="18" max="18" width="8.57421875" style="15" customWidth="1"/>
    <col min="19" max="19" width="8.28125" style="15" customWidth="1"/>
    <col min="20" max="20" width="9.421875" style="15" customWidth="1"/>
    <col min="21" max="21" width="11.00390625" style="15" customWidth="1"/>
    <col min="22" max="22" width="11.421875" style="15" customWidth="1"/>
    <col min="23" max="23" width="6.8515625" style="15" customWidth="1"/>
    <col min="24" max="25" width="6.140625" style="15" customWidth="1"/>
    <col min="26" max="26" width="12.28125" style="15" bestFit="1" customWidth="1"/>
    <col min="27" max="16384" width="11.421875" style="15" customWidth="1"/>
  </cols>
  <sheetData>
    <row r="1" spans="2:25" ht="15.75">
      <c r="B1" s="800" t="s">
        <v>35</v>
      </c>
      <c r="C1" s="801"/>
      <c r="D1" s="801"/>
      <c r="E1" s="801"/>
      <c r="F1" s="801"/>
      <c r="G1" s="801"/>
      <c r="H1" s="801"/>
      <c r="I1" s="801"/>
      <c r="J1" s="801"/>
      <c r="K1" s="801"/>
      <c r="L1" s="801"/>
      <c r="M1" s="801"/>
      <c r="N1" s="801"/>
      <c r="O1" s="801"/>
      <c r="P1" s="801"/>
      <c r="Q1" s="801"/>
      <c r="R1" s="801"/>
      <c r="S1" s="801"/>
      <c r="T1" s="801"/>
      <c r="U1" s="801"/>
      <c r="V1" s="801"/>
      <c r="W1" s="801"/>
      <c r="X1" s="801"/>
      <c r="Y1" s="802"/>
    </row>
    <row r="2" spans="2:25" ht="15.75">
      <c r="B2" s="772" t="s">
        <v>36</v>
      </c>
      <c r="C2" s="773"/>
      <c r="D2" s="773"/>
      <c r="E2" s="773"/>
      <c r="F2" s="773"/>
      <c r="G2" s="773"/>
      <c r="H2" s="773"/>
      <c r="I2" s="773"/>
      <c r="J2" s="773"/>
      <c r="K2" s="773"/>
      <c r="L2" s="773"/>
      <c r="M2" s="773"/>
      <c r="N2" s="773"/>
      <c r="O2" s="773"/>
      <c r="P2" s="773"/>
      <c r="Q2" s="773"/>
      <c r="R2" s="773"/>
      <c r="S2" s="773"/>
      <c r="T2" s="773"/>
      <c r="U2" s="773"/>
      <c r="V2" s="773"/>
      <c r="W2" s="773"/>
      <c r="X2" s="773"/>
      <c r="Y2" s="774"/>
    </row>
    <row r="3" spans="2:25" ht="12.75">
      <c r="B3" s="775" t="s">
        <v>37</v>
      </c>
      <c r="C3" s="776"/>
      <c r="D3" s="776"/>
      <c r="E3" s="776"/>
      <c r="F3" s="776"/>
      <c r="G3" s="776"/>
      <c r="H3" s="776"/>
      <c r="I3" s="776"/>
      <c r="J3" s="776"/>
      <c r="K3" s="776"/>
      <c r="L3" s="776"/>
      <c r="M3" s="776"/>
      <c r="N3" s="776"/>
      <c r="O3" s="776"/>
      <c r="P3" s="776"/>
      <c r="Q3" s="776"/>
      <c r="R3" s="776"/>
      <c r="S3" s="776"/>
      <c r="T3" s="776"/>
      <c r="U3" s="776"/>
      <c r="V3" s="776"/>
      <c r="W3" s="776"/>
      <c r="X3" s="776"/>
      <c r="Y3" s="777"/>
    </row>
    <row r="4" spans="2:25" ht="12.75">
      <c r="B4" s="56"/>
      <c r="D4" s="55" t="s">
        <v>32</v>
      </c>
      <c r="E4" s="55" t="s">
        <v>33</v>
      </c>
      <c r="F4" s="55"/>
      <c r="G4" s="33"/>
      <c r="H4" s="33"/>
      <c r="I4" s="33"/>
      <c r="J4" s="33"/>
      <c r="K4" s="33"/>
      <c r="L4" s="33"/>
      <c r="M4" s="33"/>
      <c r="N4" s="33"/>
      <c r="O4" s="33"/>
      <c r="P4" s="33"/>
      <c r="Q4" s="779" t="s">
        <v>65</v>
      </c>
      <c r="R4" s="779"/>
      <c r="S4" s="55" t="s">
        <v>67</v>
      </c>
      <c r="T4" s="33"/>
      <c r="U4" s="33"/>
      <c r="V4" s="33"/>
      <c r="W4" s="33"/>
      <c r="X4" s="33"/>
      <c r="Y4" s="57"/>
    </row>
    <row r="5" spans="2:25" ht="12.75">
      <c r="B5" s="56"/>
      <c r="D5" s="55" t="str">
        <f>'AGUA POTABLE 1'!D7</f>
        <v>FONDO DE  INFRAESTRUCTURA SOCIAL MUNICIPAL.</v>
      </c>
      <c r="E5" s="55"/>
      <c r="F5" s="55"/>
      <c r="H5" s="86"/>
      <c r="I5" s="86"/>
      <c r="J5" s="86"/>
      <c r="K5" s="778" t="s">
        <v>233</v>
      </c>
      <c r="L5" s="778"/>
      <c r="M5" s="778"/>
      <c r="N5" s="778"/>
      <c r="O5" s="778"/>
      <c r="P5" s="133"/>
      <c r="Q5" s="86"/>
      <c r="R5" s="86"/>
      <c r="S5" s="86"/>
      <c r="T5" s="33"/>
      <c r="U5" s="33"/>
      <c r="V5" s="33"/>
      <c r="W5" s="33"/>
      <c r="X5" s="33"/>
      <c r="Y5" s="57"/>
    </row>
    <row r="6" spans="2:25" ht="12.75">
      <c r="B6" s="56"/>
      <c r="D6" s="55" t="str">
        <f>'ELECTRIFICACION 4'!D7</f>
        <v>FECHA:   31 DE ENERO DE 2014</v>
      </c>
      <c r="E6" s="55"/>
      <c r="F6" s="55"/>
      <c r="H6" s="87"/>
      <c r="I6" s="87"/>
      <c r="J6" s="87"/>
      <c r="K6" s="776" t="s">
        <v>40</v>
      </c>
      <c r="L6" s="776"/>
      <c r="M6" s="776"/>
      <c r="N6" s="776"/>
      <c r="O6" s="776"/>
      <c r="P6" s="88"/>
      <c r="Q6" s="106" t="s">
        <v>79</v>
      </c>
      <c r="R6" s="106"/>
      <c r="S6" s="106"/>
      <c r="T6" s="106"/>
      <c r="U6" s="106"/>
      <c r="V6" s="106"/>
      <c r="W6" s="33"/>
      <c r="X6" s="33"/>
      <c r="Y6" s="57"/>
    </row>
    <row r="7" spans="2:25" ht="12.75">
      <c r="B7" s="56"/>
      <c r="D7" s="55" t="s">
        <v>30</v>
      </c>
      <c r="E7" s="55" t="s">
        <v>31</v>
      </c>
      <c r="F7" s="55"/>
      <c r="G7" s="33"/>
      <c r="H7" s="33"/>
      <c r="I7" s="33"/>
      <c r="J7" s="33"/>
      <c r="K7" s="33"/>
      <c r="L7" s="33"/>
      <c r="M7" s="33"/>
      <c r="N7" s="33"/>
      <c r="O7" s="33"/>
      <c r="P7" s="33"/>
      <c r="Q7" s="108" t="s">
        <v>89</v>
      </c>
      <c r="R7" s="107" t="s">
        <v>90</v>
      </c>
      <c r="S7" s="33"/>
      <c r="T7" s="33"/>
      <c r="U7" s="106"/>
      <c r="V7" s="33"/>
      <c r="W7" s="33"/>
      <c r="X7" s="33"/>
      <c r="Y7" s="57"/>
    </row>
    <row r="8" spans="2:25" ht="12.75">
      <c r="B8" s="56"/>
      <c r="D8" s="55" t="s">
        <v>522</v>
      </c>
      <c r="E8" s="55"/>
      <c r="F8" s="55"/>
      <c r="G8" s="33"/>
      <c r="H8" s="33"/>
      <c r="I8" s="33"/>
      <c r="J8" s="33"/>
      <c r="K8" s="33"/>
      <c r="L8" s="33"/>
      <c r="M8" s="33"/>
      <c r="N8" s="33"/>
      <c r="O8" s="33"/>
      <c r="P8" s="33"/>
      <c r="Q8" s="108" t="s">
        <v>81</v>
      </c>
      <c r="R8" s="107" t="s">
        <v>91</v>
      </c>
      <c r="S8" s="55"/>
      <c r="T8" s="33"/>
      <c r="U8" s="33"/>
      <c r="V8" s="33"/>
      <c r="W8" s="33"/>
      <c r="X8" s="33"/>
      <c r="Y8" s="57"/>
    </row>
    <row r="9" spans="2:25" ht="12.75">
      <c r="B9" s="56"/>
      <c r="D9" s="55" t="s">
        <v>523</v>
      </c>
      <c r="E9" s="55"/>
      <c r="F9" s="55"/>
      <c r="G9" s="33"/>
      <c r="H9" s="33"/>
      <c r="I9" s="33"/>
      <c r="J9" s="33"/>
      <c r="K9" s="33"/>
      <c r="L9" s="33"/>
      <c r="M9" s="33"/>
      <c r="N9" s="33"/>
      <c r="O9" s="33"/>
      <c r="P9" s="33"/>
      <c r="Q9" s="33"/>
      <c r="R9" s="33"/>
      <c r="S9" s="33"/>
      <c r="T9" s="33"/>
      <c r="U9" s="33"/>
      <c r="V9" s="33"/>
      <c r="W9" s="33"/>
      <c r="X9" s="33"/>
      <c r="Y9" s="57"/>
    </row>
    <row r="10" spans="2:25" ht="12.75">
      <c r="B10" s="769" t="s">
        <v>34</v>
      </c>
      <c r="C10" s="770"/>
      <c r="D10" s="770"/>
      <c r="E10" s="770"/>
      <c r="F10" s="770"/>
      <c r="G10" s="770"/>
      <c r="H10" s="770"/>
      <c r="I10" s="770"/>
      <c r="J10" s="770"/>
      <c r="K10" s="770"/>
      <c r="L10" s="770"/>
      <c r="M10" s="770"/>
      <c r="N10" s="770"/>
      <c r="O10" s="770"/>
      <c r="P10" s="770"/>
      <c r="Q10" s="770"/>
      <c r="R10" s="770"/>
      <c r="S10" s="770"/>
      <c r="T10" s="770"/>
      <c r="U10" s="770"/>
      <c r="V10" s="770"/>
      <c r="W10" s="770"/>
      <c r="X10" s="770"/>
      <c r="Y10" s="771"/>
    </row>
    <row r="11" spans="2:25" ht="13.5" thickBot="1">
      <c r="B11" s="58"/>
      <c r="C11" s="59"/>
      <c r="D11" s="59"/>
      <c r="E11" s="59"/>
      <c r="F11" s="59"/>
      <c r="G11" s="59"/>
      <c r="H11" s="59"/>
      <c r="I11" s="59"/>
      <c r="J11" s="59"/>
      <c r="K11" s="59"/>
      <c r="L11" s="59"/>
      <c r="M11" s="59"/>
      <c r="N11" s="59"/>
      <c r="O11" s="59"/>
      <c r="P11" s="59"/>
      <c r="Q11" s="59"/>
      <c r="R11" s="59"/>
      <c r="S11" s="59"/>
      <c r="T11" s="59"/>
      <c r="U11" s="60" t="s">
        <v>38</v>
      </c>
      <c r="V11" s="61">
        <v>5</v>
      </c>
      <c r="W11" s="61" t="s">
        <v>39</v>
      </c>
      <c r="X11" s="61"/>
      <c r="Y11" s="62">
        <v>12</v>
      </c>
    </row>
    <row r="12" ht="13.5" thickBot="1">
      <c r="V12" s="15" t="s">
        <v>48</v>
      </c>
    </row>
    <row r="13" spans="1:25" ht="19.5" customHeight="1" thickBot="1">
      <c r="A13" s="16"/>
      <c r="B13" s="758" t="s">
        <v>0</v>
      </c>
      <c r="C13" s="756" t="s">
        <v>1</v>
      </c>
      <c r="D13" s="760"/>
      <c r="E13" s="760"/>
      <c r="F13" s="757"/>
      <c r="G13" s="757" t="s">
        <v>2</v>
      </c>
      <c r="H13" s="758" t="s">
        <v>3</v>
      </c>
      <c r="I13" s="760" t="s">
        <v>4</v>
      </c>
      <c r="J13" s="758" t="s">
        <v>65</v>
      </c>
      <c r="K13" s="758" t="s">
        <v>5</v>
      </c>
      <c r="L13" s="758" t="s">
        <v>6</v>
      </c>
      <c r="M13" s="760" t="s">
        <v>22</v>
      </c>
      <c r="N13" s="763" t="s">
        <v>7</v>
      </c>
      <c r="O13" s="764"/>
      <c r="P13" s="825"/>
      <c r="Q13" s="765"/>
      <c r="R13" s="763" t="s">
        <v>8</v>
      </c>
      <c r="S13" s="764"/>
      <c r="T13" s="765"/>
      <c r="U13" s="758" t="s">
        <v>9</v>
      </c>
      <c r="V13" s="760" t="s">
        <v>52</v>
      </c>
      <c r="W13" s="758" t="s">
        <v>10</v>
      </c>
      <c r="X13" s="756" t="s">
        <v>102</v>
      </c>
      <c r="Y13" s="757"/>
    </row>
    <row r="14" spans="2:31" ht="20.25" customHeight="1" thickBot="1">
      <c r="B14" s="759"/>
      <c r="C14" s="784"/>
      <c r="D14" s="762"/>
      <c r="E14" s="762"/>
      <c r="F14" s="761"/>
      <c r="G14" s="761"/>
      <c r="H14" s="759"/>
      <c r="I14" s="762"/>
      <c r="J14" s="759"/>
      <c r="K14" s="759"/>
      <c r="L14" s="759"/>
      <c r="M14" s="761"/>
      <c r="N14" s="91" t="s">
        <v>12</v>
      </c>
      <c r="O14" s="92" t="s">
        <v>40</v>
      </c>
      <c r="P14" s="93" t="s">
        <v>138</v>
      </c>
      <c r="Q14" s="93" t="s">
        <v>118</v>
      </c>
      <c r="R14" s="91" t="s">
        <v>13</v>
      </c>
      <c r="S14" s="92" t="s">
        <v>14</v>
      </c>
      <c r="T14" s="93" t="s">
        <v>235</v>
      </c>
      <c r="U14" s="759"/>
      <c r="V14" s="761"/>
      <c r="W14" s="759"/>
      <c r="X14" s="100" t="s">
        <v>87</v>
      </c>
      <c r="Y14" s="100" t="s">
        <v>80</v>
      </c>
      <c r="Z14" s="267" t="s">
        <v>382</v>
      </c>
      <c r="AA14" s="267" t="s">
        <v>200</v>
      </c>
      <c r="AB14" s="10" t="s">
        <v>424</v>
      </c>
      <c r="AC14" s="432" t="s">
        <v>512</v>
      </c>
      <c r="AD14" s="10"/>
      <c r="AE14" s="10"/>
    </row>
    <row r="15" spans="2:25" ht="5.25" customHeight="1" thickBot="1">
      <c r="B15" s="53"/>
      <c r="C15" s="53"/>
      <c r="D15" s="53"/>
      <c r="E15" s="53"/>
      <c r="F15" s="53"/>
      <c r="G15" s="53"/>
      <c r="H15" s="35"/>
      <c r="I15" s="35"/>
      <c r="J15" s="35"/>
      <c r="K15" s="36"/>
      <c r="L15" s="74"/>
      <c r="M15" s="53"/>
      <c r="N15" s="101"/>
      <c r="O15" s="101"/>
      <c r="P15" s="26"/>
      <c r="Q15" s="26"/>
      <c r="R15" s="26"/>
      <c r="S15" s="26"/>
      <c r="T15" s="26"/>
      <c r="U15" s="26"/>
      <c r="V15" s="26"/>
      <c r="W15" s="26"/>
      <c r="X15" s="26"/>
      <c r="Y15" s="26"/>
    </row>
    <row r="16" spans="2:26" ht="12.75">
      <c r="B16" s="123"/>
      <c r="C16" s="125" t="s">
        <v>78</v>
      </c>
      <c r="D16" s="53"/>
      <c r="E16" s="53"/>
      <c r="F16" s="126"/>
      <c r="G16" s="123"/>
      <c r="H16" s="102"/>
      <c r="I16" s="102"/>
      <c r="J16" s="102"/>
      <c r="K16" s="124"/>
      <c r="L16" s="99"/>
      <c r="M16" s="123"/>
      <c r="N16" s="6"/>
      <c r="O16" s="6"/>
      <c r="P16" s="6"/>
      <c r="Q16" s="6"/>
      <c r="R16" s="6"/>
      <c r="S16" s="6"/>
      <c r="T16" s="6"/>
      <c r="U16" s="6"/>
      <c r="V16" s="6"/>
      <c r="W16" s="6"/>
      <c r="X16" s="6"/>
      <c r="Y16" s="6"/>
      <c r="Z16" s="130"/>
    </row>
    <row r="17" spans="2:28" s="312" customFormat="1" ht="12.75" customHeight="1">
      <c r="B17" s="471" t="s">
        <v>278</v>
      </c>
      <c r="C17" s="830" t="s">
        <v>96</v>
      </c>
      <c r="D17" s="830"/>
      <c r="E17" s="830"/>
      <c r="F17" s="830"/>
      <c r="G17" s="472" t="s">
        <v>21</v>
      </c>
      <c r="H17" s="471" t="s">
        <v>72</v>
      </c>
      <c r="I17" s="471" t="s">
        <v>108</v>
      </c>
      <c r="J17" s="471" t="s">
        <v>68</v>
      </c>
      <c r="K17" s="473" t="s">
        <v>112</v>
      </c>
      <c r="L17" s="474">
        <f>N17</f>
        <v>359888.39</v>
      </c>
      <c r="M17" s="475">
        <v>1</v>
      </c>
      <c r="N17" s="476">
        <f>O17+Q17</f>
        <v>359888.39</v>
      </c>
      <c r="O17" s="476">
        <v>359888.39</v>
      </c>
      <c r="P17" s="476">
        <v>0</v>
      </c>
      <c r="Q17" s="476">
        <v>0</v>
      </c>
      <c r="R17" s="477" t="s">
        <v>16</v>
      </c>
      <c r="S17" s="478">
        <v>40</v>
      </c>
      <c r="T17" s="479">
        <v>1</v>
      </c>
      <c r="U17" s="478">
        <v>278</v>
      </c>
      <c r="V17" s="479" t="s">
        <v>97</v>
      </c>
      <c r="W17" s="480"/>
      <c r="X17" s="480"/>
      <c r="Y17" s="43" t="s">
        <v>88</v>
      </c>
      <c r="Z17" s="65">
        <v>359888.39</v>
      </c>
      <c r="AA17" s="331">
        <f>O17-Z17</f>
        <v>0</v>
      </c>
      <c r="AB17" s="349" t="s">
        <v>510</v>
      </c>
    </row>
    <row r="18" spans="2:30" s="312" customFormat="1" ht="12.75">
      <c r="B18" s="471" t="s">
        <v>279</v>
      </c>
      <c r="C18" s="830" t="s">
        <v>96</v>
      </c>
      <c r="D18" s="830"/>
      <c r="E18" s="830"/>
      <c r="F18" s="830"/>
      <c r="G18" s="472" t="s">
        <v>21</v>
      </c>
      <c r="H18" s="471" t="s">
        <v>72</v>
      </c>
      <c r="I18" s="471" t="s">
        <v>108</v>
      </c>
      <c r="J18" s="471" t="s">
        <v>68</v>
      </c>
      <c r="K18" s="481" t="s">
        <v>218</v>
      </c>
      <c r="L18" s="474">
        <f>N18</f>
        <v>349358.78</v>
      </c>
      <c r="M18" s="475">
        <v>1</v>
      </c>
      <c r="N18" s="476">
        <f>O18+Q18</f>
        <v>349358.78</v>
      </c>
      <c r="O18" s="476">
        <v>349358.78</v>
      </c>
      <c r="P18" s="476">
        <v>0</v>
      </c>
      <c r="Q18" s="476">
        <v>0</v>
      </c>
      <c r="R18" s="477" t="s">
        <v>16</v>
      </c>
      <c r="S18" s="478">
        <v>40</v>
      </c>
      <c r="T18" s="479">
        <v>1</v>
      </c>
      <c r="U18" s="478">
        <v>152</v>
      </c>
      <c r="V18" s="479" t="s">
        <v>97</v>
      </c>
      <c r="W18" s="480"/>
      <c r="X18" s="480"/>
      <c r="Y18" s="43" t="s">
        <v>88</v>
      </c>
      <c r="Z18" s="65">
        <v>349358.78</v>
      </c>
      <c r="AA18" s="331">
        <f>O18-Z18</f>
        <v>0</v>
      </c>
      <c r="AB18" s="349" t="s">
        <v>479</v>
      </c>
      <c r="AC18" s="349" t="s">
        <v>480</v>
      </c>
      <c r="AD18" s="349"/>
    </row>
    <row r="19" spans="2:30" s="312" customFormat="1" ht="12.75">
      <c r="B19" s="471" t="s">
        <v>280</v>
      </c>
      <c r="C19" s="830" t="s">
        <v>96</v>
      </c>
      <c r="D19" s="830"/>
      <c r="E19" s="830"/>
      <c r="F19" s="830"/>
      <c r="G19" s="472" t="s">
        <v>21</v>
      </c>
      <c r="H19" s="471" t="s">
        <v>72</v>
      </c>
      <c r="I19" s="471" t="s">
        <v>108</v>
      </c>
      <c r="J19" s="471" t="s">
        <v>68</v>
      </c>
      <c r="K19" s="481" t="s">
        <v>321</v>
      </c>
      <c r="L19" s="474">
        <f>N19</f>
        <v>354159.69</v>
      </c>
      <c r="M19" s="475">
        <v>1</v>
      </c>
      <c r="N19" s="476">
        <f>O19+Q19</f>
        <v>354159.69</v>
      </c>
      <c r="O19" s="476">
        <v>354159.69</v>
      </c>
      <c r="P19" s="476">
        <v>0</v>
      </c>
      <c r="Q19" s="476">
        <v>0</v>
      </c>
      <c r="R19" s="477" t="s">
        <v>16</v>
      </c>
      <c r="S19" s="478">
        <v>40</v>
      </c>
      <c r="T19" s="479">
        <v>1</v>
      </c>
      <c r="U19" s="478">
        <v>118</v>
      </c>
      <c r="V19" s="479" t="s">
        <v>97</v>
      </c>
      <c r="W19" s="480"/>
      <c r="X19" s="480"/>
      <c r="Y19" s="43" t="s">
        <v>88</v>
      </c>
      <c r="Z19" s="65">
        <v>354159.69</v>
      </c>
      <c r="AA19" s="331">
        <f>O19-Z19</f>
        <v>0</v>
      </c>
      <c r="AB19" s="349" t="s">
        <v>487</v>
      </c>
      <c r="AC19" s="349" t="s">
        <v>488</v>
      </c>
      <c r="AD19" s="349"/>
    </row>
    <row r="20" spans="2:30" s="312" customFormat="1" ht="12.75">
      <c r="B20" s="471" t="s">
        <v>178</v>
      </c>
      <c r="C20" s="830" t="s">
        <v>96</v>
      </c>
      <c r="D20" s="830"/>
      <c r="E20" s="830"/>
      <c r="F20" s="830"/>
      <c r="G20" s="472" t="s">
        <v>21</v>
      </c>
      <c r="H20" s="471" t="s">
        <v>72</v>
      </c>
      <c r="I20" s="471" t="s">
        <v>108</v>
      </c>
      <c r="J20" s="471" t="s">
        <v>68</v>
      </c>
      <c r="K20" s="481" t="s">
        <v>224</v>
      </c>
      <c r="L20" s="474">
        <f>N20</f>
        <v>350297.63</v>
      </c>
      <c r="M20" s="475">
        <v>1</v>
      </c>
      <c r="N20" s="476">
        <f>O20+Q20</f>
        <v>350297.63</v>
      </c>
      <c r="O20" s="476">
        <v>350297.63</v>
      </c>
      <c r="P20" s="476">
        <v>0</v>
      </c>
      <c r="Q20" s="476">
        <v>0</v>
      </c>
      <c r="R20" s="477" t="s">
        <v>16</v>
      </c>
      <c r="S20" s="478">
        <v>40</v>
      </c>
      <c r="T20" s="479">
        <v>1</v>
      </c>
      <c r="U20" s="478">
        <v>212</v>
      </c>
      <c r="V20" s="479" t="s">
        <v>97</v>
      </c>
      <c r="W20" s="480"/>
      <c r="X20" s="480"/>
      <c r="Y20" s="43" t="s">
        <v>88</v>
      </c>
      <c r="Z20" s="65">
        <v>350297.63</v>
      </c>
      <c r="AA20" s="331">
        <f>O20-Z20</f>
        <v>0</v>
      </c>
      <c r="AB20" s="349" t="s">
        <v>476</v>
      </c>
      <c r="AC20" s="349" t="s">
        <v>477</v>
      </c>
      <c r="AD20" s="349"/>
    </row>
    <row r="21" spans="2:30" s="314" customFormat="1" ht="21" customHeight="1">
      <c r="B21" s="685" t="s">
        <v>381</v>
      </c>
      <c r="C21" s="829" t="s">
        <v>380</v>
      </c>
      <c r="D21" s="829"/>
      <c r="E21" s="829"/>
      <c r="F21" s="829"/>
      <c r="G21" s="686" t="s">
        <v>21</v>
      </c>
      <c r="H21" s="685" t="s">
        <v>72</v>
      </c>
      <c r="I21" s="685" t="s">
        <v>108</v>
      </c>
      <c r="J21" s="685" t="s">
        <v>68</v>
      </c>
      <c r="K21" s="687" t="s">
        <v>154</v>
      </c>
      <c r="L21" s="688">
        <f>N21</f>
        <v>72709.78</v>
      </c>
      <c r="M21" s="689">
        <v>1</v>
      </c>
      <c r="N21" s="690">
        <f>O21+Q21</f>
        <v>72709.78</v>
      </c>
      <c r="O21" s="690">
        <v>72709.78</v>
      </c>
      <c r="P21" s="690">
        <v>0</v>
      </c>
      <c r="Q21" s="690">
        <v>0</v>
      </c>
      <c r="R21" s="686" t="s">
        <v>16</v>
      </c>
      <c r="S21" s="691">
        <v>84.5</v>
      </c>
      <c r="T21" s="692">
        <v>1</v>
      </c>
      <c r="U21" s="691">
        <v>278</v>
      </c>
      <c r="V21" s="692" t="s">
        <v>97</v>
      </c>
      <c r="W21" s="693"/>
      <c r="X21" s="693"/>
      <c r="Y21" s="43" t="s">
        <v>88</v>
      </c>
      <c r="Z21" s="393">
        <v>41571.5</v>
      </c>
      <c r="AA21" s="331">
        <f>O21-Z21</f>
        <v>31138.28</v>
      </c>
      <c r="AB21" s="433"/>
      <c r="AC21" s="433"/>
      <c r="AD21" s="433"/>
    </row>
    <row r="22" spans="2:30" s="314" customFormat="1" ht="12.75" customHeight="1">
      <c r="B22" s="471" t="s">
        <v>544</v>
      </c>
      <c r="C22" s="831" t="s">
        <v>538</v>
      </c>
      <c r="D22" s="832"/>
      <c r="E22" s="832"/>
      <c r="F22" s="833"/>
      <c r="G22" s="695" t="s">
        <v>21</v>
      </c>
      <c r="H22" s="471" t="s">
        <v>72</v>
      </c>
      <c r="I22" s="471" t="s">
        <v>539</v>
      </c>
      <c r="J22" s="471" t="s">
        <v>68</v>
      </c>
      <c r="K22" s="696" t="s">
        <v>145</v>
      </c>
      <c r="L22" s="474">
        <f>N22</f>
        <v>50000</v>
      </c>
      <c r="M22" s="475">
        <v>0</v>
      </c>
      <c r="N22" s="476">
        <f>O22+P22+Q22</f>
        <v>50000</v>
      </c>
      <c r="O22" s="476">
        <v>50000</v>
      </c>
      <c r="P22" s="476">
        <v>0</v>
      </c>
      <c r="Q22" s="476">
        <v>0</v>
      </c>
      <c r="R22" s="477" t="s">
        <v>545</v>
      </c>
      <c r="S22" s="478">
        <v>1</v>
      </c>
      <c r="T22" s="479">
        <v>1</v>
      </c>
      <c r="U22" s="478">
        <v>219</v>
      </c>
      <c r="V22" s="479" t="s">
        <v>540</v>
      </c>
      <c r="W22" s="480"/>
      <c r="X22" s="480" t="s">
        <v>88</v>
      </c>
      <c r="Y22" s="472"/>
      <c r="Z22" s="684"/>
      <c r="AA22" s="331"/>
      <c r="AB22" s="433"/>
      <c r="AC22" s="433"/>
      <c r="AD22" s="433"/>
    </row>
    <row r="23" spans="2:30" s="314" customFormat="1" ht="15" customHeight="1">
      <c r="B23" s="471" t="s">
        <v>537</v>
      </c>
      <c r="C23" s="831" t="s">
        <v>538</v>
      </c>
      <c r="D23" s="832"/>
      <c r="E23" s="832"/>
      <c r="F23" s="833"/>
      <c r="G23" s="697" t="s">
        <v>21</v>
      </c>
      <c r="H23" s="471" t="s">
        <v>72</v>
      </c>
      <c r="I23" s="471" t="s">
        <v>539</v>
      </c>
      <c r="J23" s="698" t="s">
        <v>68</v>
      </c>
      <c r="K23" s="696" t="s">
        <v>542</v>
      </c>
      <c r="L23" s="474">
        <f>N23</f>
        <v>50000</v>
      </c>
      <c r="M23" s="475">
        <v>0</v>
      </c>
      <c r="N23" s="476">
        <f>O23+P23+Q23</f>
        <v>50000</v>
      </c>
      <c r="O23" s="476">
        <v>50000</v>
      </c>
      <c r="P23" s="476">
        <v>0</v>
      </c>
      <c r="Q23" s="476">
        <v>0</v>
      </c>
      <c r="R23" s="477" t="s">
        <v>545</v>
      </c>
      <c r="S23" s="478">
        <v>1</v>
      </c>
      <c r="T23" s="479">
        <v>1</v>
      </c>
      <c r="U23" s="478">
        <v>146</v>
      </c>
      <c r="V23" s="479" t="s">
        <v>540</v>
      </c>
      <c r="W23" s="480"/>
      <c r="X23" s="480" t="s">
        <v>88</v>
      </c>
      <c r="Y23" s="472"/>
      <c r="Z23" s="684"/>
      <c r="AA23" s="331"/>
      <c r="AB23" s="433"/>
      <c r="AC23" s="433"/>
      <c r="AD23" s="433"/>
    </row>
    <row r="24" spans="2:30" s="314" customFormat="1" ht="12" customHeight="1" thickBot="1">
      <c r="B24" s="556" t="s">
        <v>541</v>
      </c>
      <c r="C24" s="834" t="s">
        <v>538</v>
      </c>
      <c r="D24" s="835"/>
      <c r="E24" s="835"/>
      <c r="F24" s="836"/>
      <c r="G24" s="501" t="s">
        <v>21</v>
      </c>
      <c r="H24" s="556" t="s">
        <v>72</v>
      </c>
      <c r="I24" s="556" t="s">
        <v>539</v>
      </c>
      <c r="J24" s="694" t="s">
        <v>68</v>
      </c>
      <c r="K24" s="702" t="s">
        <v>543</v>
      </c>
      <c r="L24" s="507">
        <f>N24</f>
        <v>50000</v>
      </c>
      <c r="M24" s="699">
        <v>0</v>
      </c>
      <c r="N24" s="675">
        <f>O24+P24+Q24</f>
        <v>50000</v>
      </c>
      <c r="O24" s="675">
        <v>50000</v>
      </c>
      <c r="P24" s="675">
        <v>0</v>
      </c>
      <c r="Q24" s="675">
        <v>0</v>
      </c>
      <c r="R24" s="677" t="s">
        <v>545</v>
      </c>
      <c r="S24" s="700">
        <v>1</v>
      </c>
      <c r="T24" s="561">
        <v>1</v>
      </c>
      <c r="U24" s="700">
        <v>193</v>
      </c>
      <c r="V24" s="561" t="s">
        <v>540</v>
      </c>
      <c r="W24" s="513"/>
      <c r="X24" s="513" t="s">
        <v>88</v>
      </c>
      <c r="Y24" s="509"/>
      <c r="Z24" s="684"/>
      <c r="AA24" s="331"/>
      <c r="AB24" s="433"/>
      <c r="AC24" s="433"/>
      <c r="AD24" s="433"/>
    </row>
    <row r="25" spans="2:27" ht="13.5" thickBot="1">
      <c r="B25" s="1"/>
      <c r="C25" s="1"/>
      <c r="D25" s="1"/>
      <c r="E25" s="1"/>
      <c r="F25" s="1"/>
      <c r="G25" s="1"/>
      <c r="H25" s="1"/>
      <c r="I25" s="1"/>
      <c r="J25" s="1"/>
      <c r="K25" s="49" t="s">
        <v>12</v>
      </c>
      <c r="L25" s="46">
        <f>SUM(L17:L24)</f>
        <v>1636414.2700000003</v>
      </c>
      <c r="M25" s="77"/>
      <c r="N25" s="46">
        <f>SUM(N17:N24)</f>
        <v>1636414.2700000003</v>
      </c>
      <c r="O25" s="46">
        <f>SUM(O17:O24)</f>
        <v>1636414.2700000003</v>
      </c>
      <c r="P25" s="46">
        <f>SUM(P17:P24)</f>
        <v>0</v>
      </c>
      <c r="Q25" s="46">
        <f>SUM(Q17:Q24)</f>
        <v>0</v>
      </c>
      <c r="R25" s="1"/>
      <c r="S25" s="1"/>
      <c r="T25" s="37"/>
      <c r="U25" s="37"/>
      <c r="V25" s="37"/>
      <c r="W25" s="37"/>
      <c r="X25" s="37"/>
      <c r="Y25" s="37"/>
      <c r="Z25" s="136"/>
      <c r="AA25" s="78">
        <f>SUM(AA17:AA24)</f>
        <v>31138.28</v>
      </c>
    </row>
    <row r="26" spans="2:25" ht="12.75">
      <c r="B26" s="1"/>
      <c r="C26" s="1"/>
      <c r="D26" s="1"/>
      <c r="E26" s="1"/>
      <c r="F26" s="1"/>
      <c r="G26" s="1"/>
      <c r="H26" s="1"/>
      <c r="I26" s="1"/>
      <c r="J26" s="1"/>
      <c r="K26" s="1"/>
      <c r="L26" s="1"/>
      <c r="Q26" s="1"/>
      <c r="R26" s="1"/>
      <c r="S26" s="1"/>
      <c r="T26" s="37"/>
      <c r="U26" s="37"/>
      <c r="V26" s="37"/>
      <c r="W26" s="37"/>
      <c r="X26" s="37"/>
      <c r="Y26" s="37"/>
    </row>
    <row r="27" spans="3:25" ht="12.75">
      <c r="C27" s="828"/>
      <c r="D27" s="828"/>
      <c r="E27" s="828"/>
      <c r="F27" s="828"/>
      <c r="T27" s="34"/>
      <c r="U27" s="34"/>
      <c r="V27" s="34"/>
      <c r="W27" s="34"/>
      <c r="X27" s="34"/>
      <c r="Y27" s="34"/>
    </row>
    <row r="28" spans="15:25" ht="12.75">
      <c r="O28" s="249"/>
      <c r="P28" s="249"/>
      <c r="T28" s="782" t="s">
        <v>397</v>
      </c>
      <c r="U28" s="782"/>
      <c r="V28" s="782"/>
      <c r="W28" s="782"/>
      <c r="X28" s="782"/>
      <c r="Y28" s="782"/>
    </row>
    <row r="29" spans="14:25" ht="18" customHeight="1">
      <c r="N29" s="267"/>
      <c r="O29" s="78"/>
      <c r="P29" s="78"/>
      <c r="T29" s="791" t="s">
        <v>19</v>
      </c>
      <c r="U29" s="791"/>
      <c r="V29" s="791"/>
      <c r="W29" s="791"/>
      <c r="X29" s="791"/>
      <c r="Y29" s="791"/>
    </row>
    <row r="30" spans="9:15" ht="12.75">
      <c r="I30" s="195"/>
      <c r="O30" s="197"/>
    </row>
    <row r="35" ht="12.75">
      <c r="Q35" s="267" t="s">
        <v>554</v>
      </c>
    </row>
    <row r="41" spans="15:16" ht="12.75">
      <c r="O41" s="197"/>
      <c r="P41" s="197"/>
    </row>
    <row r="43" ht="13.5" thickBot="1"/>
    <row r="44" spans="14:17" ht="13.5" thickBot="1">
      <c r="N44" s="258" t="s">
        <v>210</v>
      </c>
      <c r="O44" s="258" t="s">
        <v>211</v>
      </c>
      <c r="P44" s="258"/>
      <c r="Q44" s="258" t="s">
        <v>200</v>
      </c>
    </row>
    <row r="45" spans="11:17" ht="13.5" thickBot="1">
      <c r="K45" s="261" t="s">
        <v>180</v>
      </c>
      <c r="L45" s="254">
        <f aca="true" t="shared" si="0" ref="L45:L65">N45</f>
        <v>350000</v>
      </c>
      <c r="M45" s="255">
        <v>0</v>
      </c>
      <c r="N45" s="256">
        <v>350000</v>
      </c>
      <c r="O45" s="256">
        <v>349904.52</v>
      </c>
      <c r="P45" s="256"/>
      <c r="Q45" s="256">
        <f>N45-O45</f>
        <v>95.47999999998137</v>
      </c>
    </row>
    <row r="46" spans="11:17" ht="13.5" thickBot="1">
      <c r="K46" s="262" t="s">
        <v>139</v>
      </c>
      <c r="L46" s="48">
        <f t="shared" si="0"/>
        <v>350000</v>
      </c>
      <c r="M46" s="94">
        <v>0</v>
      </c>
      <c r="N46" s="65">
        <v>350000</v>
      </c>
      <c r="O46" s="65">
        <v>348086.63</v>
      </c>
      <c r="P46" s="65"/>
      <c r="Q46" s="65">
        <f>N46-O46</f>
        <v>1913.3699999999953</v>
      </c>
    </row>
    <row r="47" spans="11:17" ht="13.5" thickBot="1">
      <c r="K47" s="262" t="s">
        <v>140</v>
      </c>
      <c r="L47" s="48">
        <f t="shared" si="0"/>
        <v>391229.25</v>
      </c>
      <c r="M47" s="94">
        <v>0</v>
      </c>
      <c r="N47" s="65">
        <v>391229.25</v>
      </c>
      <c r="O47" s="65">
        <v>391229.25</v>
      </c>
      <c r="P47" s="65"/>
      <c r="Q47" s="65">
        <f aca="true" t="shared" si="1" ref="Q47:Q67">N47-O47</f>
        <v>0</v>
      </c>
    </row>
    <row r="48" spans="11:17" ht="13.5" thickBot="1">
      <c r="K48" s="263" t="s">
        <v>155</v>
      </c>
      <c r="L48" s="48">
        <f t="shared" si="0"/>
        <v>380000</v>
      </c>
      <c r="M48" s="94">
        <v>0</v>
      </c>
      <c r="N48" s="65">
        <v>380000</v>
      </c>
      <c r="O48" s="65">
        <v>380000</v>
      </c>
      <c r="P48" s="65"/>
      <c r="Q48" s="65">
        <f t="shared" si="1"/>
        <v>0</v>
      </c>
    </row>
    <row r="49" spans="11:17" ht="18.75" thickBot="1">
      <c r="K49" s="262" t="s">
        <v>156</v>
      </c>
      <c r="L49" s="48">
        <f t="shared" si="0"/>
        <v>350000</v>
      </c>
      <c r="M49" s="94">
        <v>0</v>
      </c>
      <c r="N49" s="65">
        <v>350000</v>
      </c>
      <c r="O49" s="65">
        <v>346352.61</v>
      </c>
      <c r="P49" s="65"/>
      <c r="Q49" s="65">
        <f t="shared" si="1"/>
        <v>3647.390000000014</v>
      </c>
    </row>
    <row r="50" spans="11:17" ht="18.75" thickBot="1">
      <c r="K50" s="262" t="s">
        <v>190</v>
      </c>
      <c r="L50" s="48">
        <f t="shared" si="0"/>
        <v>350000</v>
      </c>
      <c r="M50" s="94">
        <v>0</v>
      </c>
      <c r="N50" s="65">
        <v>350000</v>
      </c>
      <c r="O50" s="65">
        <v>352943.57</v>
      </c>
      <c r="P50" s="65"/>
      <c r="Q50" s="260">
        <f t="shared" si="1"/>
        <v>-2943.570000000007</v>
      </c>
    </row>
    <row r="51" spans="11:17" ht="13.5" thickBot="1">
      <c r="K51" s="262" t="s">
        <v>145</v>
      </c>
      <c r="L51" s="48">
        <f t="shared" si="0"/>
        <v>350000</v>
      </c>
      <c r="M51" s="94">
        <v>0</v>
      </c>
      <c r="N51" s="65">
        <v>350000</v>
      </c>
      <c r="O51" s="65">
        <v>342523.28</v>
      </c>
      <c r="P51" s="65"/>
      <c r="Q51" s="65">
        <f t="shared" si="1"/>
        <v>7476.719999999972</v>
      </c>
    </row>
    <row r="52" spans="11:17" ht="13.5" thickBot="1">
      <c r="K52" s="262" t="s">
        <v>158</v>
      </c>
      <c r="L52" s="48">
        <f t="shared" si="0"/>
        <v>350000</v>
      </c>
      <c r="M52" s="94">
        <v>0</v>
      </c>
      <c r="N52" s="65">
        <v>350000</v>
      </c>
      <c r="O52" s="65">
        <v>311856.74</v>
      </c>
      <c r="P52" s="65"/>
      <c r="Q52" s="65">
        <f t="shared" si="1"/>
        <v>38143.26000000001</v>
      </c>
    </row>
    <row r="53" spans="11:17" ht="13.5" thickBot="1">
      <c r="K53" s="262" t="s">
        <v>151</v>
      </c>
      <c r="L53" s="48">
        <f t="shared" si="0"/>
        <v>350000</v>
      </c>
      <c r="M53" s="94">
        <v>0</v>
      </c>
      <c r="N53" s="65">
        <v>350000</v>
      </c>
      <c r="O53" s="65">
        <v>346428.36</v>
      </c>
      <c r="P53" s="65"/>
      <c r="Q53" s="65">
        <f t="shared" si="1"/>
        <v>3571.640000000014</v>
      </c>
    </row>
    <row r="54" spans="11:17" ht="13.5" thickBot="1">
      <c r="K54" s="262" t="s">
        <v>184</v>
      </c>
      <c r="L54" s="48">
        <f t="shared" si="0"/>
        <v>350000</v>
      </c>
      <c r="M54" s="94">
        <v>0</v>
      </c>
      <c r="N54" s="65">
        <v>350000</v>
      </c>
      <c r="O54" s="65">
        <v>317888.46</v>
      </c>
      <c r="P54" s="65"/>
      <c r="Q54" s="65">
        <f t="shared" si="1"/>
        <v>32111.53999999998</v>
      </c>
    </row>
    <row r="55" spans="11:17" ht="13.5" thickBot="1">
      <c r="K55" s="262" t="s">
        <v>162</v>
      </c>
      <c r="L55" s="48">
        <f t="shared" si="0"/>
        <v>350000</v>
      </c>
      <c r="M55" s="94">
        <v>0</v>
      </c>
      <c r="N55" s="65">
        <v>350000</v>
      </c>
      <c r="O55" s="65">
        <v>347569.01</v>
      </c>
      <c r="P55" s="65"/>
      <c r="Q55" s="65">
        <f t="shared" si="1"/>
        <v>2430.9899999999907</v>
      </c>
    </row>
    <row r="56" spans="11:17" ht="18.75" thickBot="1">
      <c r="K56" s="262" t="s">
        <v>159</v>
      </c>
      <c r="L56" s="48">
        <f t="shared" si="0"/>
        <v>350000</v>
      </c>
      <c r="M56" s="94">
        <v>0</v>
      </c>
      <c r="N56" s="65">
        <v>350000</v>
      </c>
      <c r="O56" s="65">
        <v>350000</v>
      </c>
      <c r="P56" s="65"/>
      <c r="Q56" s="65">
        <f t="shared" si="1"/>
        <v>0</v>
      </c>
    </row>
    <row r="57" spans="11:17" ht="18.75" thickBot="1">
      <c r="K57" s="262" t="s">
        <v>186</v>
      </c>
      <c r="L57" s="48">
        <f t="shared" si="0"/>
        <v>350000</v>
      </c>
      <c r="M57" s="94">
        <v>0</v>
      </c>
      <c r="N57" s="65">
        <v>350000</v>
      </c>
      <c r="O57" s="65">
        <v>348746.71</v>
      </c>
      <c r="P57" s="65"/>
      <c r="Q57" s="65">
        <f t="shared" si="1"/>
        <v>1253.289999999979</v>
      </c>
    </row>
    <row r="58" spans="11:17" ht="13.5" thickBot="1">
      <c r="K58" s="262" t="s">
        <v>144</v>
      </c>
      <c r="L58" s="48">
        <f t="shared" si="0"/>
        <v>220000</v>
      </c>
      <c r="M58" s="94">
        <v>0</v>
      </c>
      <c r="N58" s="65">
        <v>220000</v>
      </c>
      <c r="O58" s="65">
        <v>220000</v>
      </c>
      <c r="P58" s="65"/>
      <c r="Q58" s="65">
        <f t="shared" si="1"/>
        <v>0</v>
      </c>
    </row>
    <row r="59" spans="11:17" ht="13.5" thickBot="1">
      <c r="K59" s="262" t="s">
        <v>113</v>
      </c>
      <c r="L59" s="48">
        <f t="shared" si="0"/>
        <v>150000</v>
      </c>
      <c r="M59" s="94">
        <v>0</v>
      </c>
      <c r="N59" s="65">
        <v>150000</v>
      </c>
      <c r="O59" s="65">
        <v>150000</v>
      </c>
      <c r="P59" s="65"/>
      <c r="Q59" s="65">
        <f t="shared" si="1"/>
        <v>0</v>
      </c>
    </row>
    <row r="60" spans="11:17" ht="13.5" thickBot="1">
      <c r="K60" s="264" t="s">
        <v>51</v>
      </c>
      <c r="L60" s="48">
        <f t="shared" si="0"/>
        <v>120000</v>
      </c>
      <c r="M60" s="94">
        <v>0</v>
      </c>
      <c r="N60" s="65">
        <v>120000</v>
      </c>
      <c r="O60" s="65">
        <v>120000</v>
      </c>
      <c r="P60" s="65"/>
      <c r="Q60" s="65">
        <f t="shared" si="1"/>
        <v>0</v>
      </c>
    </row>
    <row r="61" spans="11:17" ht="18.75" thickBot="1">
      <c r="K61" s="262" t="s">
        <v>185</v>
      </c>
      <c r="L61" s="48">
        <f t="shared" si="0"/>
        <v>100000</v>
      </c>
      <c r="M61" s="94">
        <v>0</v>
      </c>
      <c r="N61" s="65">
        <v>100000</v>
      </c>
      <c r="O61" s="65">
        <v>100000</v>
      </c>
      <c r="P61" s="65"/>
      <c r="Q61" s="65">
        <f t="shared" si="1"/>
        <v>0</v>
      </c>
    </row>
    <row r="62" spans="11:17" ht="13.5" thickBot="1">
      <c r="K62" s="262" t="s">
        <v>199</v>
      </c>
      <c r="L62" s="48">
        <f t="shared" si="0"/>
        <v>350000</v>
      </c>
      <c r="M62" s="94">
        <v>0</v>
      </c>
      <c r="N62" s="65">
        <v>350000</v>
      </c>
      <c r="O62" s="65">
        <v>350000</v>
      </c>
      <c r="P62" s="65"/>
      <c r="Q62" s="65">
        <f t="shared" si="1"/>
        <v>0</v>
      </c>
    </row>
    <row r="63" spans="11:17" ht="18.75" thickBot="1">
      <c r="K63" s="262" t="s">
        <v>148</v>
      </c>
      <c r="L63" s="48">
        <f t="shared" si="0"/>
        <v>7670.5</v>
      </c>
      <c r="M63" s="94">
        <v>0</v>
      </c>
      <c r="N63" s="65">
        <v>7670.5</v>
      </c>
      <c r="O63" s="65">
        <v>7670.5</v>
      </c>
      <c r="P63" s="65"/>
      <c r="Q63" s="65">
        <f t="shared" si="1"/>
        <v>0</v>
      </c>
    </row>
    <row r="64" spans="11:17" ht="13.5" thickBot="1">
      <c r="K64" s="262" t="s">
        <v>162</v>
      </c>
      <c r="L64" s="48">
        <f t="shared" si="0"/>
        <v>150000</v>
      </c>
      <c r="M64" s="94">
        <v>0</v>
      </c>
      <c r="N64" s="65">
        <v>150000</v>
      </c>
      <c r="O64" s="65">
        <v>149929.95</v>
      </c>
      <c r="P64" s="65"/>
      <c r="Q64" s="65">
        <f t="shared" si="1"/>
        <v>70.04999999998836</v>
      </c>
    </row>
    <row r="65" spans="11:17" ht="18.75" thickBot="1">
      <c r="K65" s="262" t="s">
        <v>202</v>
      </c>
      <c r="L65" s="48">
        <f t="shared" si="0"/>
        <v>370000</v>
      </c>
      <c r="M65" s="94">
        <v>0</v>
      </c>
      <c r="N65" s="65">
        <v>370000</v>
      </c>
      <c r="O65" s="65">
        <v>370000</v>
      </c>
      <c r="P65" s="65"/>
      <c r="Q65" s="65">
        <f t="shared" si="1"/>
        <v>0</v>
      </c>
    </row>
    <row r="66" spans="11:17" ht="18.75" thickBot="1">
      <c r="K66" s="262" t="s">
        <v>141</v>
      </c>
      <c r="L66" s="48">
        <f>N66</f>
        <v>250000</v>
      </c>
      <c r="M66" s="94">
        <v>0</v>
      </c>
      <c r="N66" s="65">
        <v>250000</v>
      </c>
      <c r="O66" s="65">
        <v>250000</v>
      </c>
      <c r="P66" s="65"/>
      <c r="Q66" s="65">
        <f t="shared" si="1"/>
        <v>0</v>
      </c>
    </row>
    <row r="67" spans="11:17" ht="18.75" thickBot="1">
      <c r="K67" s="262" t="s">
        <v>182</v>
      </c>
      <c r="L67" s="52">
        <f>N67</f>
        <v>50000</v>
      </c>
      <c r="M67" s="257">
        <v>0</v>
      </c>
      <c r="N67" s="201">
        <v>50000</v>
      </c>
      <c r="O67" s="201">
        <v>50000</v>
      </c>
      <c r="P67" s="201"/>
      <c r="Q67" s="201">
        <f t="shared" si="1"/>
        <v>0</v>
      </c>
    </row>
    <row r="69" spans="15:18" ht="12.75">
      <c r="O69" s="259" t="s">
        <v>119</v>
      </c>
      <c r="P69" s="265"/>
      <c r="Q69" s="826">
        <f>SUM(Q45:Q67)</f>
        <v>87770.15999999992</v>
      </c>
      <c r="R69" s="827"/>
    </row>
    <row r="72" ht="12.75">
      <c r="N72" s="78">
        <f>SUM(N45:N67)</f>
        <v>6388899.75</v>
      </c>
    </row>
  </sheetData>
  <sheetProtection/>
  <mergeCells count="34">
    <mergeCell ref="C27:F27"/>
    <mergeCell ref="H13:H14"/>
    <mergeCell ref="I13:I14"/>
    <mergeCell ref="C21:F21"/>
    <mergeCell ref="T29:Y29"/>
    <mergeCell ref="T28:Y28"/>
    <mergeCell ref="L13:L14"/>
    <mergeCell ref="C18:F18"/>
    <mergeCell ref="C20:F20"/>
    <mergeCell ref="C19:F19"/>
    <mergeCell ref="C17:F17"/>
    <mergeCell ref="C22:F22"/>
    <mergeCell ref="C23:F23"/>
    <mergeCell ref="C24:F24"/>
    <mergeCell ref="Q69:R69"/>
    <mergeCell ref="X13:Y13"/>
    <mergeCell ref="J13:J14"/>
    <mergeCell ref="V13:V14"/>
    <mergeCell ref="W13:W14"/>
    <mergeCell ref="R13:T13"/>
    <mergeCell ref="B1:Y1"/>
    <mergeCell ref="B2:Y2"/>
    <mergeCell ref="B3:Y3"/>
    <mergeCell ref="U13:U14"/>
    <mergeCell ref="B10:Y10"/>
    <mergeCell ref="K5:O5"/>
    <mergeCell ref="K13:K14"/>
    <mergeCell ref="K6:O6"/>
    <mergeCell ref="M13:M14"/>
    <mergeCell ref="Q4:R4"/>
    <mergeCell ref="B13:B14"/>
    <mergeCell ref="C13:F14"/>
    <mergeCell ref="G13:G14"/>
    <mergeCell ref="N13:Q13"/>
  </mergeCells>
  <printOptions horizontalCentered="1"/>
  <pageMargins left="0.1968503937007874" right="0" top="0.7874015748031497" bottom="0" header="0" footer="0"/>
  <pageSetup horizontalDpi="600" verticalDpi="600" orientation="landscape" paperSize="5" scale="68" r:id="rId2"/>
  <drawing r:id="rId1"/>
</worksheet>
</file>

<file path=xl/worksheets/sheet6.xml><?xml version="1.0" encoding="utf-8"?>
<worksheet xmlns="http://schemas.openxmlformats.org/spreadsheetml/2006/main" xmlns:r="http://schemas.openxmlformats.org/officeDocument/2006/relationships">
  <dimension ref="A1:AF29"/>
  <sheetViews>
    <sheetView view="pageBreakPreview" zoomScaleNormal="115" zoomScaleSheetLayoutView="100" zoomScalePageLayoutView="0" workbookViewId="0" topLeftCell="A1">
      <selection activeCell="U7" sqref="U7"/>
    </sheetView>
  </sheetViews>
  <sheetFormatPr defaultColWidth="11.421875" defaultRowHeight="12.75"/>
  <cols>
    <col min="1" max="1" width="1.1484375" style="15" customWidth="1"/>
    <col min="2" max="2" width="10.28125" style="15" customWidth="1"/>
    <col min="3" max="6" width="10.7109375" style="15" customWidth="1"/>
    <col min="7" max="7" width="7.140625" style="15" customWidth="1"/>
    <col min="8" max="8" width="5.7109375" style="15" customWidth="1"/>
    <col min="9" max="9" width="8.140625" style="15" customWidth="1"/>
    <col min="10" max="10" width="7.57421875" style="15" customWidth="1"/>
    <col min="11" max="11" width="18.421875" style="15" customWidth="1"/>
    <col min="12" max="12" width="12.28125" style="15" customWidth="1"/>
    <col min="13" max="13" width="7.421875" style="15" customWidth="1"/>
    <col min="14" max="14" width="12.28125" style="15" customWidth="1"/>
    <col min="15" max="15" width="12.00390625" style="15" customWidth="1"/>
    <col min="16" max="16" width="11.28125" style="15" customWidth="1"/>
    <col min="17" max="17" width="12.140625" style="15" customWidth="1"/>
    <col min="18" max="18" width="8.57421875" style="15" customWidth="1"/>
    <col min="19" max="19" width="8.28125" style="15" customWidth="1"/>
    <col min="20" max="20" width="9.421875" style="15" customWidth="1"/>
    <col min="21" max="22" width="10.421875" style="15" customWidth="1"/>
    <col min="23" max="23" width="8.140625" style="15" customWidth="1"/>
    <col min="24" max="25" width="6.140625" style="15" customWidth="1"/>
    <col min="26" max="26" width="12.421875" style="15" customWidth="1"/>
    <col min="27" max="27" width="12.00390625" style="15" bestFit="1" customWidth="1"/>
    <col min="28" max="28" width="12.28125" style="15" bestFit="1" customWidth="1"/>
    <col min="29" max="29" width="15.140625" style="15" customWidth="1"/>
    <col min="30" max="16384" width="11.421875" style="15" customWidth="1"/>
  </cols>
  <sheetData>
    <row r="1" spans="2:25" ht="15.75">
      <c r="B1" s="800" t="s">
        <v>35</v>
      </c>
      <c r="C1" s="801"/>
      <c r="D1" s="801"/>
      <c r="E1" s="801"/>
      <c r="F1" s="801"/>
      <c r="G1" s="801"/>
      <c r="H1" s="801"/>
      <c r="I1" s="801"/>
      <c r="J1" s="801"/>
      <c r="K1" s="801"/>
      <c r="L1" s="801"/>
      <c r="M1" s="801"/>
      <c r="N1" s="801"/>
      <c r="O1" s="801"/>
      <c r="P1" s="801"/>
      <c r="Q1" s="801"/>
      <c r="R1" s="801"/>
      <c r="S1" s="801"/>
      <c r="T1" s="801"/>
      <c r="U1" s="801"/>
      <c r="V1" s="801"/>
      <c r="W1" s="801"/>
      <c r="X1" s="801"/>
      <c r="Y1" s="802"/>
    </row>
    <row r="2" spans="2:25" ht="15.75">
      <c r="B2" s="772" t="s">
        <v>36</v>
      </c>
      <c r="C2" s="773"/>
      <c r="D2" s="773"/>
      <c r="E2" s="773"/>
      <c r="F2" s="773"/>
      <c r="G2" s="773"/>
      <c r="H2" s="773"/>
      <c r="I2" s="773"/>
      <c r="J2" s="773"/>
      <c r="K2" s="773"/>
      <c r="L2" s="773"/>
      <c r="M2" s="773"/>
      <c r="N2" s="773"/>
      <c r="O2" s="773"/>
      <c r="P2" s="773"/>
      <c r="Q2" s="773"/>
      <c r="R2" s="773"/>
      <c r="S2" s="773"/>
      <c r="T2" s="773"/>
      <c r="U2" s="773"/>
      <c r="V2" s="773"/>
      <c r="W2" s="773"/>
      <c r="X2" s="773"/>
      <c r="Y2" s="774"/>
    </row>
    <row r="3" spans="2:25" ht="12.75">
      <c r="B3" s="775" t="s">
        <v>37</v>
      </c>
      <c r="C3" s="776"/>
      <c r="D3" s="776"/>
      <c r="E3" s="776"/>
      <c r="F3" s="776"/>
      <c r="G3" s="776"/>
      <c r="H3" s="776"/>
      <c r="I3" s="776"/>
      <c r="J3" s="776"/>
      <c r="K3" s="776"/>
      <c r="L3" s="776"/>
      <c r="M3" s="776"/>
      <c r="N3" s="776"/>
      <c r="O3" s="776"/>
      <c r="P3" s="776"/>
      <c r="Q3" s="776"/>
      <c r="R3" s="776"/>
      <c r="S3" s="776"/>
      <c r="T3" s="776"/>
      <c r="U3" s="776"/>
      <c r="V3" s="776"/>
      <c r="W3" s="776"/>
      <c r="X3" s="776"/>
      <c r="Y3" s="777"/>
    </row>
    <row r="4" spans="2:25" ht="12.75">
      <c r="B4" s="56"/>
      <c r="D4" s="55" t="s">
        <v>32</v>
      </c>
      <c r="E4" s="55" t="s">
        <v>33</v>
      </c>
      <c r="F4" s="55"/>
      <c r="G4" s="33"/>
      <c r="H4" s="33"/>
      <c r="I4" s="33"/>
      <c r="J4" s="33"/>
      <c r="K4" s="33"/>
      <c r="L4" s="33"/>
      <c r="M4" s="33"/>
      <c r="N4" s="33"/>
      <c r="O4" s="33"/>
      <c r="P4" s="33"/>
      <c r="Q4" s="779" t="s">
        <v>65</v>
      </c>
      <c r="R4" s="779"/>
      <c r="S4" s="55" t="s">
        <v>67</v>
      </c>
      <c r="T4" s="33"/>
      <c r="U4" s="33"/>
      <c r="V4" s="33"/>
      <c r="W4" s="33"/>
      <c r="X4" s="33"/>
      <c r="Y4" s="57"/>
    </row>
    <row r="5" spans="2:25" ht="12.75">
      <c r="B5" s="56"/>
      <c r="D5" s="55" t="str">
        <f>'AGUA POTABLE 1'!D7</f>
        <v>FONDO DE  INFRAESTRUCTURA SOCIAL MUNICIPAL.</v>
      </c>
      <c r="E5" s="55"/>
      <c r="F5" s="55"/>
      <c r="H5" s="86"/>
      <c r="I5" s="86"/>
      <c r="J5" s="86"/>
      <c r="K5" s="778" t="s">
        <v>233</v>
      </c>
      <c r="L5" s="778"/>
      <c r="M5" s="778"/>
      <c r="N5" s="778"/>
      <c r="O5" s="778"/>
      <c r="P5" s="133"/>
      <c r="Q5" s="86"/>
      <c r="R5" s="86"/>
      <c r="S5" s="86"/>
      <c r="T5" s="33"/>
      <c r="U5" s="33"/>
      <c r="V5" s="33"/>
      <c r="W5" s="33"/>
      <c r="X5" s="33"/>
      <c r="Y5" s="57"/>
    </row>
    <row r="6" spans="2:25" ht="12.75">
      <c r="B6" s="56"/>
      <c r="D6" s="55" t="str">
        <f>'INF. BASICA DE SALUD 5'!D6</f>
        <v>FECHA:   31 DE ENERO DE 2014</v>
      </c>
      <c r="E6" s="55"/>
      <c r="F6" s="55"/>
      <c r="H6" s="87"/>
      <c r="I6" s="87"/>
      <c r="J6" s="87"/>
      <c r="K6" s="776" t="s">
        <v>40</v>
      </c>
      <c r="L6" s="776"/>
      <c r="M6" s="776"/>
      <c r="N6" s="776"/>
      <c r="O6" s="776"/>
      <c r="P6" s="88"/>
      <c r="Q6" s="106" t="s">
        <v>79</v>
      </c>
      <c r="R6" s="106"/>
      <c r="S6" s="106"/>
      <c r="T6" s="106"/>
      <c r="U6" s="106"/>
      <c r="V6" s="106"/>
      <c r="W6" s="33"/>
      <c r="X6" s="33"/>
      <c r="Y6" s="57"/>
    </row>
    <row r="7" spans="2:25" ht="12.75">
      <c r="B7" s="56"/>
      <c r="D7" s="55" t="s">
        <v>30</v>
      </c>
      <c r="E7" s="55" t="s">
        <v>31</v>
      </c>
      <c r="F7" s="55"/>
      <c r="G7" s="33"/>
      <c r="H7" s="33"/>
      <c r="I7" s="33"/>
      <c r="J7" s="33"/>
      <c r="K7" s="33"/>
      <c r="L7" s="33"/>
      <c r="M7" s="33"/>
      <c r="N7" s="33"/>
      <c r="O7" s="33"/>
      <c r="P7" s="33"/>
      <c r="Q7" s="108" t="s">
        <v>89</v>
      </c>
      <c r="R7" s="107" t="s">
        <v>90</v>
      </c>
      <c r="S7" s="33"/>
      <c r="T7" s="33"/>
      <c r="U7" s="106"/>
      <c r="V7" s="33"/>
      <c r="W7" s="33"/>
      <c r="X7" s="33"/>
      <c r="Y7" s="57"/>
    </row>
    <row r="8" spans="2:25" ht="12.75">
      <c r="B8" s="56"/>
      <c r="D8" s="55" t="s">
        <v>522</v>
      </c>
      <c r="E8" s="55"/>
      <c r="F8" s="55"/>
      <c r="G8" s="33"/>
      <c r="H8" s="33"/>
      <c r="I8" s="33"/>
      <c r="J8" s="33"/>
      <c r="K8" s="33"/>
      <c r="L8" s="33"/>
      <c r="M8" s="33"/>
      <c r="N8" s="33"/>
      <c r="O8" s="33"/>
      <c r="P8" s="33"/>
      <c r="Q8" s="108" t="s">
        <v>81</v>
      </c>
      <c r="R8" s="107" t="s">
        <v>91</v>
      </c>
      <c r="S8" s="55"/>
      <c r="T8" s="33"/>
      <c r="U8" s="33"/>
      <c r="V8" s="33"/>
      <c r="W8" s="33"/>
      <c r="X8" s="33"/>
      <c r="Y8" s="57"/>
    </row>
    <row r="9" spans="2:25" ht="12.75">
      <c r="B9" s="56"/>
      <c r="D9" s="55" t="s">
        <v>523</v>
      </c>
      <c r="E9" s="55"/>
      <c r="F9" s="55"/>
      <c r="G9" s="33"/>
      <c r="H9" s="33"/>
      <c r="I9" s="33"/>
      <c r="J9" s="33"/>
      <c r="K9" s="33"/>
      <c r="L9" s="33"/>
      <c r="M9" s="33"/>
      <c r="N9" s="33"/>
      <c r="O9" s="33"/>
      <c r="P9" s="33"/>
      <c r="Q9" s="33"/>
      <c r="R9" s="33"/>
      <c r="S9" s="33"/>
      <c r="T9" s="33"/>
      <c r="U9" s="33"/>
      <c r="V9" s="33"/>
      <c r="W9" s="33"/>
      <c r="X9" s="33"/>
      <c r="Y9" s="57"/>
    </row>
    <row r="10" spans="2:25" ht="12.75">
      <c r="B10" s="769" t="s">
        <v>34</v>
      </c>
      <c r="C10" s="770"/>
      <c r="D10" s="770"/>
      <c r="E10" s="770"/>
      <c r="F10" s="770"/>
      <c r="G10" s="770"/>
      <c r="H10" s="770"/>
      <c r="I10" s="770"/>
      <c r="J10" s="770"/>
      <c r="K10" s="770"/>
      <c r="L10" s="770"/>
      <c r="M10" s="770"/>
      <c r="N10" s="770"/>
      <c r="O10" s="770"/>
      <c r="P10" s="770"/>
      <c r="Q10" s="770"/>
      <c r="R10" s="770"/>
      <c r="S10" s="770"/>
      <c r="T10" s="770"/>
      <c r="U10" s="770"/>
      <c r="V10" s="770"/>
      <c r="W10" s="770"/>
      <c r="X10" s="770"/>
      <c r="Y10" s="771"/>
    </row>
    <row r="11" spans="2:25" ht="13.5" thickBot="1">
      <c r="B11" s="58"/>
      <c r="C11" s="59"/>
      <c r="D11" s="59"/>
      <c r="E11" s="59"/>
      <c r="F11" s="59"/>
      <c r="G11" s="59"/>
      <c r="H11" s="59"/>
      <c r="I11" s="59"/>
      <c r="J11" s="59"/>
      <c r="K11" s="59"/>
      <c r="L11" s="59"/>
      <c r="M11" s="59"/>
      <c r="N11" s="59"/>
      <c r="O11" s="59"/>
      <c r="P11" s="59"/>
      <c r="Q11" s="59"/>
      <c r="R11" s="59"/>
      <c r="S11" s="59"/>
      <c r="T11" s="59"/>
      <c r="U11" s="60" t="s">
        <v>38</v>
      </c>
      <c r="V11" s="61">
        <v>6</v>
      </c>
      <c r="W11" s="61" t="s">
        <v>39</v>
      </c>
      <c r="X11" s="61"/>
      <c r="Y11" s="62">
        <v>12</v>
      </c>
    </row>
    <row r="12" ht="13.5" thickBot="1">
      <c r="V12" s="15" t="s">
        <v>48</v>
      </c>
    </row>
    <row r="13" spans="1:25" ht="19.5" customHeight="1" thickBot="1">
      <c r="A13" s="16"/>
      <c r="B13" s="758" t="s">
        <v>0</v>
      </c>
      <c r="C13" s="756" t="s">
        <v>1</v>
      </c>
      <c r="D13" s="760"/>
      <c r="E13" s="760"/>
      <c r="F13" s="757"/>
      <c r="G13" s="757" t="s">
        <v>2</v>
      </c>
      <c r="H13" s="758" t="s">
        <v>3</v>
      </c>
      <c r="I13" s="760" t="s">
        <v>4</v>
      </c>
      <c r="J13" s="758" t="s">
        <v>65</v>
      </c>
      <c r="K13" s="758" t="s">
        <v>5</v>
      </c>
      <c r="L13" s="758" t="s">
        <v>6</v>
      </c>
      <c r="M13" s="760" t="s">
        <v>22</v>
      </c>
      <c r="N13" s="763" t="s">
        <v>7</v>
      </c>
      <c r="O13" s="764"/>
      <c r="P13" s="825"/>
      <c r="Q13" s="765"/>
      <c r="R13" s="763" t="s">
        <v>8</v>
      </c>
      <c r="S13" s="764"/>
      <c r="T13" s="765"/>
      <c r="U13" s="758" t="s">
        <v>9</v>
      </c>
      <c r="V13" s="760" t="s">
        <v>52</v>
      </c>
      <c r="W13" s="758" t="s">
        <v>10</v>
      </c>
      <c r="X13" s="756" t="s">
        <v>102</v>
      </c>
      <c r="Y13" s="757"/>
    </row>
    <row r="14" spans="2:32" ht="20.25" customHeight="1" thickBot="1">
      <c r="B14" s="759"/>
      <c r="C14" s="784"/>
      <c r="D14" s="762"/>
      <c r="E14" s="762"/>
      <c r="F14" s="761"/>
      <c r="G14" s="761"/>
      <c r="H14" s="759"/>
      <c r="I14" s="762"/>
      <c r="J14" s="759"/>
      <c r="K14" s="759"/>
      <c r="L14" s="759"/>
      <c r="M14" s="761"/>
      <c r="N14" s="91" t="s">
        <v>12</v>
      </c>
      <c r="O14" s="92" t="s">
        <v>40</v>
      </c>
      <c r="P14" s="143" t="s">
        <v>209</v>
      </c>
      <c r="Q14" s="93" t="s">
        <v>118</v>
      </c>
      <c r="R14" s="91" t="s">
        <v>13</v>
      </c>
      <c r="S14" s="92" t="s">
        <v>14</v>
      </c>
      <c r="T14" s="93" t="s">
        <v>235</v>
      </c>
      <c r="U14" s="759"/>
      <c r="V14" s="761"/>
      <c r="W14" s="759"/>
      <c r="X14" s="100" t="s">
        <v>87</v>
      </c>
      <c r="Y14" s="100" t="s">
        <v>80</v>
      </c>
      <c r="Z14" s="267" t="s">
        <v>382</v>
      </c>
      <c r="AA14" s="310" t="s">
        <v>200</v>
      </c>
      <c r="AB14" s="66" t="s">
        <v>424</v>
      </c>
      <c r="AC14" s="432" t="s">
        <v>439</v>
      </c>
      <c r="AD14" s="33"/>
      <c r="AE14" s="33"/>
      <c r="AF14" s="33"/>
    </row>
    <row r="15" spans="2:32" ht="3.75" customHeight="1" thickBot="1">
      <c r="B15" s="25"/>
      <c r="C15" s="25"/>
      <c r="D15" s="25"/>
      <c r="E15" s="25"/>
      <c r="F15" s="25"/>
      <c r="G15" s="25"/>
      <c r="H15" s="517"/>
      <c r="I15" s="517"/>
      <c r="J15" s="517"/>
      <c r="K15" s="518"/>
      <c r="L15" s="519"/>
      <c r="M15" s="25"/>
      <c r="N15" s="26"/>
      <c r="O15" s="26"/>
      <c r="P15" s="26"/>
      <c r="Q15" s="26"/>
      <c r="R15" s="26"/>
      <c r="S15" s="26"/>
      <c r="T15" s="26"/>
      <c r="U15" s="26"/>
      <c r="V15" s="26"/>
      <c r="W15" s="26"/>
      <c r="X15" s="26"/>
      <c r="Y15" s="26"/>
      <c r="AA15" s="33"/>
      <c r="AB15" s="33"/>
      <c r="AC15" s="33"/>
      <c r="AD15" s="33"/>
      <c r="AE15" s="33"/>
      <c r="AF15" s="33"/>
    </row>
    <row r="16" spans="2:32" ht="12.75">
      <c r="B16" s="144"/>
      <c r="C16" s="847" t="s">
        <v>43</v>
      </c>
      <c r="D16" s="847"/>
      <c r="E16" s="847"/>
      <c r="F16" s="847"/>
      <c r="G16" s="144"/>
      <c r="H16" s="145"/>
      <c r="I16" s="145"/>
      <c r="J16" s="145"/>
      <c r="K16" s="146"/>
      <c r="L16" s="147"/>
      <c r="M16" s="148"/>
      <c r="N16" s="149"/>
      <c r="O16" s="149"/>
      <c r="P16" s="149"/>
      <c r="Q16" s="150"/>
      <c r="R16" s="144"/>
      <c r="S16" s="151"/>
      <c r="T16" s="152"/>
      <c r="U16" s="153"/>
      <c r="V16" s="152"/>
      <c r="W16" s="154"/>
      <c r="X16" s="154"/>
      <c r="Y16" s="155"/>
      <c r="Z16" s="130"/>
      <c r="AA16" s="50"/>
      <c r="AB16" s="50"/>
      <c r="AC16" s="50"/>
      <c r="AD16" s="33"/>
      <c r="AE16" s="33"/>
      <c r="AF16" s="33"/>
    </row>
    <row r="17" spans="2:32" s="313" customFormat="1" ht="12.75" customHeight="1">
      <c r="B17" s="157" t="s">
        <v>281</v>
      </c>
      <c r="C17" s="846" t="s">
        <v>402</v>
      </c>
      <c r="D17" s="846"/>
      <c r="E17" s="846"/>
      <c r="F17" s="846"/>
      <c r="G17" s="157" t="s">
        <v>21</v>
      </c>
      <c r="H17" s="156" t="s">
        <v>73</v>
      </c>
      <c r="I17" s="156" t="s">
        <v>176</v>
      </c>
      <c r="J17" s="156" t="s">
        <v>68</v>
      </c>
      <c r="K17" s="198" t="s">
        <v>153</v>
      </c>
      <c r="L17" s="158">
        <f aca="true" t="shared" si="0" ref="L17:L22">N17</f>
        <v>364668.01</v>
      </c>
      <c r="M17" s="461">
        <v>1</v>
      </c>
      <c r="N17" s="160">
        <f>O17+P17+Q17</f>
        <v>364668.01</v>
      </c>
      <c r="O17" s="160">
        <v>364668.01</v>
      </c>
      <c r="P17" s="160">
        <v>0</v>
      </c>
      <c r="Q17" s="160">
        <v>0</v>
      </c>
      <c r="R17" s="157" t="s">
        <v>555</v>
      </c>
      <c r="S17" s="520">
        <v>1</v>
      </c>
      <c r="T17" s="162">
        <v>1</v>
      </c>
      <c r="U17" s="161">
        <v>456</v>
      </c>
      <c r="V17" s="162" t="s">
        <v>97</v>
      </c>
      <c r="W17" s="462"/>
      <c r="X17" s="462"/>
      <c r="Y17" s="463" t="s">
        <v>88</v>
      </c>
      <c r="Z17" s="160"/>
      <c r="AA17" s="464">
        <f>O17-Z17</f>
        <v>364668.01</v>
      </c>
      <c r="AB17" s="464"/>
      <c r="AC17" s="465"/>
      <c r="AD17" s="464"/>
      <c r="AE17" s="464"/>
      <c r="AF17" s="464"/>
    </row>
    <row r="18" spans="2:32" s="314" customFormat="1" ht="12.75">
      <c r="B18" s="395" t="s">
        <v>197</v>
      </c>
      <c r="C18" s="842" t="s">
        <v>187</v>
      </c>
      <c r="D18" s="842"/>
      <c r="E18" s="842"/>
      <c r="F18" s="842"/>
      <c r="G18" s="394" t="s">
        <v>21</v>
      </c>
      <c r="H18" s="395" t="s">
        <v>73</v>
      </c>
      <c r="I18" s="395" t="s">
        <v>195</v>
      </c>
      <c r="J18" s="395" t="s">
        <v>68</v>
      </c>
      <c r="K18" s="396" t="s">
        <v>142</v>
      </c>
      <c r="L18" s="397">
        <f t="shared" si="0"/>
        <v>376536.44</v>
      </c>
      <c r="M18" s="403">
        <v>1</v>
      </c>
      <c r="N18" s="399">
        <f>O18+P18+Q18</f>
        <v>376536.44</v>
      </c>
      <c r="O18" s="160">
        <v>376536.44</v>
      </c>
      <c r="P18" s="399">
        <v>0</v>
      </c>
      <c r="Q18" s="399">
        <v>0</v>
      </c>
      <c r="R18" s="394" t="s">
        <v>16</v>
      </c>
      <c r="S18" s="404">
        <v>100</v>
      </c>
      <c r="T18" s="400">
        <v>1</v>
      </c>
      <c r="U18" s="404">
        <v>123</v>
      </c>
      <c r="V18" s="400" t="s">
        <v>97</v>
      </c>
      <c r="W18" s="405"/>
      <c r="X18" s="406"/>
      <c r="Y18" s="394" t="s">
        <v>88</v>
      </c>
      <c r="Z18" s="399">
        <v>376536.44</v>
      </c>
      <c r="AA18" s="422">
        <f>O18-Z18</f>
        <v>0</v>
      </c>
      <c r="AB18" s="430" t="s">
        <v>485</v>
      </c>
      <c r="AC18" s="431" t="s">
        <v>486</v>
      </c>
      <c r="AD18" s="316"/>
      <c r="AE18" s="316"/>
      <c r="AF18" s="316"/>
    </row>
    <row r="19" spans="2:32" s="314" customFormat="1" ht="12.75" customHeight="1">
      <c r="B19" s="394" t="s">
        <v>284</v>
      </c>
      <c r="C19" s="842" t="s">
        <v>226</v>
      </c>
      <c r="D19" s="842"/>
      <c r="E19" s="842"/>
      <c r="F19" s="842"/>
      <c r="G19" s="394" t="s">
        <v>21</v>
      </c>
      <c r="H19" s="395" t="s">
        <v>73</v>
      </c>
      <c r="I19" s="395" t="s">
        <v>282</v>
      </c>
      <c r="J19" s="395" t="s">
        <v>68</v>
      </c>
      <c r="K19" s="396" t="s">
        <v>227</v>
      </c>
      <c r="L19" s="397">
        <f t="shared" si="0"/>
        <v>192730.83</v>
      </c>
      <c r="M19" s="398">
        <v>1</v>
      </c>
      <c r="N19" s="399">
        <f>O19+P19+Q19</f>
        <v>192730.83</v>
      </c>
      <c r="O19" s="160">
        <v>192730.83</v>
      </c>
      <c r="P19" s="399">
        <v>0</v>
      </c>
      <c r="Q19" s="399">
        <v>0</v>
      </c>
      <c r="R19" s="394" t="s">
        <v>16</v>
      </c>
      <c r="S19" s="521">
        <v>48</v>
      </c>
      <c r="T19" s="400">
        <v>1</v>
      </c>
      <c r="U19" s="404">
        <v>236</v>
      </c>
      <c r="V19" s="400" t="s">
        <v>97</v>
      </c>
      <c r="W19" s="401"/>
      <c r="X19" s="401"/>
      <c r="Y19" s="402" t="s">
        <v>88</v>
      </c>
      <c r="Z19" s="399">
        <v>192730.83</v>
      </c>
      <c r="AA19" s="422">
        <f>O19-Z19</f>
        <v>0</v>
      </c>
      <c r="AB19" s="430" t="s">
        <v>496</v>
      </c>
      <c r="AC19" s="431" t="s">
        <v>497</v>
      </c>
      <c r="AD19" s="316"/>
      <c r="AE19" s="316"/>
      <c r="AF19" s="316"/>
    </row>
    <row r="20" spans="2:32" s="313" customFormat="1" ht="18.75" customHeight="1">
      <c r="B20" s="200" t="s">
        <v>286</v>
      </c>
      <c r="C20" s="838" t="s">
        <v>285</v>
      </c>
      <c r="D20" s="839"/>
      <c r="E20" s="839"/>
      <c r="F20" s="840"/>
      <c r="G20" s="157" t="s">
        <v>21</v>
      </c>
      <c r="H20" s="156" t="s">
        <v>73</v>
      </c>
      <c r="I20" s="156" t="s">
        <v>287</v>
      </c>
      <c r="J20" s="156" t="s">
        <v>68</v>
      </c>
      <c r="K20" s="198" t="s">
        <v>17</v>
      </c>
      <c r="L20" s="158">
        <f t="shared" si="0"/>
        <v>389358.698</v>
      </c>
      <c r="M20" s="159">
        <v>1</v>
      </c>
      <c r="N20" s="160">
        <f>O20+P20+Q20</f>
        <v>389358.698</v>
      </c>
      <c r="O20" s="160">
        <v>389358.698</v>
      </c>
      <c r="P20" s="160">
        <v>0</v>
      </c>
      <c r="Q20" s="160">
        <v>0</v>
      </c>
      <c r="R20" s="157" t="s">
        <v>16</v>
      </c>
      <c r="S20" s="161">
        <v>43</v>
      </c>
      <c r="T20" s="162">
        <v>1</v>
      </c>
      <c r="U20" s="161">
        <v>85</v>
      </c>
      <c r="V20" s="162" t="s">
        <v>97</v>
      </c>
      <c r="W20" s="199"/>
      <c r="X20" s="199"/>
      <c r="Y20" s="157" t="s">
        <v>88</v>
      </c>
      <c r="Z20" s="160"/>
      <c r="AA20" s="464">
        <f>O20-Z20</f>
        <v>389358.698</v>
      </c>
      <c r="AB20" s="466"/>
      <c r="AC20" s="466"/>
      <c r="AD20" s="464"/>
      <c r="AE20" s="464"/>
      <c r="AF20" s="464"/>
    </row>
    <row r="21" spans="2:32" s="312" customFormat="1" ht="18.75" customHeight="1">
      <c r="B21" s="665" t="s">
        <v>288</v>
      </c>
      <c r="C21" s="841" t="s">
        <v>300</v>
      </c>
      <c r="D21" s="841"/>
      <c r="E21" s="841"/>
      <c r="F21" s="841"/>
      <c r="G21" s="665" t="s">
        <v>21</v>
      </c>
      <c r="H21" s="666" t="s">
        <v>73</v>
      </c>
      <c r="I21" s="666" t="s">
        <v>289</v>
      </c>
      <c r="J21" s="666" t="s">
        <v>68</v>
      </c>
      <c r="K21" s="667" t="s">
        <v>49</v>
      </c>
      <c r="L21" s="668">
        <f t="shared" si="0"/>
        <v>142895.9</v>
      </c>
      <c r="M21" s="669">
        <v>1</v>
      </c>
      <c r="N21" s="670">
        <f>O21+P21+Q21</f>
        <v>142895.9</v>
      </c>
      <c r="O21" s="670">
        <v>142895.9</v>
      </c>
      <c r="P21" s="670">
        <v>0</v>
      </c>
      <c r="Q21" s="670">
        <v>0</v>
      </c>
      <c r="R21" s="665" t="s">
        <v>172</v>
      </c>
      <c r="S21" s="671">
        <v>400</v>
      </c>
      <c r="T21" s="672">
        <v>1</v>
      </c>
      <c r="U21" s="671">
        <v>365</v>
      </c>
      <c r="V21" s="672" t="s">
        <v>97</v>
      </c>
      <c r="W21" s="664"/>
      <c r="X21" s="664" t="s">
        <v>88</v>
      </c>
      <c r="Y21" s="665"/>
      <c r="Z21" s="160">
        <v>142895.9</v>
      </c>
      <c r="AA21" s="422">
        <f>O21-Z21</f>
        <v>0</v>
      </c>
      <c r="AB21" s="318" t="s">
        <v>440</v>
      </c>
      <c r="AC21" s="318" t="s">
        <v>427</v>
      </c>
      <c r="AD21" s="311"/>
      <c r="AE21" s="311"/>
      <c r="AF21" s="311"/>
    </row>
    <row r="22" spans="2:32" s="312" customFormat="1" ht="18.75" customHeight="1">
      <c r="B22" s="472" t="s">
        <v>533</v>
      </c>
      <c r="C22" s="843" t="s">
        <v>530</v>
      </c>
      <c r="D22" s="844"/>
      <c r="E22" s="844"/>
      <c r="F22" s="845"/>
      <c r="G22" s="472" t="s">
        <v>21</v>
      </c>
      <c r="H22" s="471" t="s">
        <v>73</v>
      </c>
      <c r="I22" s="471" t="s">
        <v>532</v>
      </c>
      <c r="J22" s="471" t="s">
        <v>68</v>
      </c>
      <c r="K22" s="481" t="s">
        <v>531</v>
      </c>
      <c r="L22" s="474">
        <f t="shared" si="0"/>
        <v>60000</v>
      </c>
      <c r="M22" s="475">
        <v>0</v>
      </c>
      <c r="N22" s="476">
        <f>O22+P22+Q22</f>
        <v>60000</v>
      </c>
      <c r="O22" s="476">
        <v>60000</v>
      </c>
      <c r="P22" s="476">
        <v>0</v>
      </c>
      <c r="Q22" s="476">
        <v>0</v>
      </c>
      <c r="R22" s="472" t="s">
        <v>16</v>
      </c>
      <c r="S22" s="550">
        <v>48</v>
      </c>
      <c r="T22" s="479">
        <v>1</v>
      </c>
      <c r="U22" s="550">
        <v>466</v>
      </c>
      <c r="V22" s="479" t="s">
        <v>97</v>
      </c>
      <c r="W22" s="480"/>
      <c r="X22" s="480" t="s">
        <v>88</v>
      </c>
      <c r="Y22" s="472"/>
      <c r="Z22" s="197"/>
      <c r="AA22" s="422"/>
      <c r="AB22" s="318"/>
      <c r="AC22" s="318"/>
      <c r="AD22" s="311"/>
      <c r="AE22" s="311"/>
      <c r="AF22" s="311"/>
    </row>
    <row r="23" spans="2:32" ht="17.25" customHeight="1" thickBot="1">
      <c r="B23" s="509" t="s">
        <v>534</v>
      </c>
      <c r="C23" s="837" t="s">
        <v>528</v>
      </c>
      <c r="D23" s="837"/>
      <c r="E23" s="837"/>
      <c r="F23" s="837"/>
      <c r="G23" s="509" t="s">
        <v>527</v>
      </c>
      <c r="H23" s="556" t="s">
        <v>73</v>
      </c>
      <c r="I23" s="556" t="s">
        <v>535</v>
      </c>
      <c r="J23" s="556" t="s">
        <v>68</v>
      </c>
      <c r="K23" s="673" t="s">
        <v>529</v>
      </c>
      <c r="L23" s="507">
        <f>N23</f>
        <v>37722.86</v>
      </c>
      <c r="M23" s="674">
        <v>0</v>
      </c>
      <c r="N23" s="675">
        <f>O23+P23+Q23</f>
        <v>37722.86</v>
      </c>
      <c r="O23" s="676">
        <v>37722.86</v>
      </c>
      <c r="P23" s="676">
        <v>0</v>
      </c>
      <c r="Q23" s="683">
        <v>0</v>
      </c>
      <c r="R23" s="677" t="s">
        <v>536</v>
      </c>
      <c r="S23" s="678">
        <v>1</v>
      </c>
      <c r="T23" s="679">
        <v>1</v>
      </c>
      <c r="U23" s="680">
        <v>116</v>
      </c>
      <c r="V23" s="679" t="s">
        <v>97</v>
      </c>
      <c r="W23" s="681"/>
      <c r="X23" s="681" t="s">
        <v>88</v>
      </c>
      <c r="Y23" s="682"/>
      <c r="Z23" s="130"/>
      <c r="AA23" s="423">
        <f>SUM(AA17:AA21)</f>
        <v>754026.708</v>
      </c>
      <c r="AB23" s="320"/>
      <c r="AC23" s="78"/>
      <c r="AD23" s="181"/>
      <c r="AE23" s="181"/>
      <c r="AF23" s="181"/>
    </row>
    <row r="24" spans="2:32" ht="13.5" thickBot="1">
      <c r="B24" s="1"/>
      <c r="C24" s="1"/>
      <c r="D24" s="1"/>
      <c r="E24" s="1"/>
      <c r="F24" s="1"/>
      <c r="G24" s="1"/>
      <c r="H24" s="1"/>
      <c r="I24" s="1"/>
      <c r="J24" s="1"/>
      <c r="K24" s="49" t="s">
        <v>12</v>
      </c>
      <c r="L24" s="46">
        <f>SUM(L17:L23)</f>
        <v>1563912.738</v>
      </c>
      <c r="M24" s="77"/>
      <c r="N24" s="46">
        <f>SUM(N17:N23)</f>
        <v>1563912.738</v>
      </c>
      <c r="O24" s="46">
        <f>SUM(O17:O23)</f>
        <v>1563912.738</v>
      </c>
      <c r="P24" s="46">
        <f>SUM(P17:P23)</f>
        <v>0</v>
      </c>
      <c r="Q24" s="46">
        <f>SUM(Q17:Q23)</f>
        <v>0</v>
      </c>
      <c r="R24" s="1"/>
      <c r="S24" s="1"/>
      <c r="T24" s="37"/>
      <c r="U24" s="37"/>
      <c r="V24" s="37"/>
      <c r="W24" s="37"/>
      <c r="X24" s="37"/>
      <c r="Y24" s="37"/>
      <c r="Z24" s="136"/>
      <c r="AA24" s="181"/>
      <c r="AB24" s="181"/>
      <c r="AC24" s="181"/>
      <c r="AD24" s="181"/>
      <c r="AE24" s="181"/>
      <c r="AF24" s="181"/>
    </row>
    <row r="25" spans="2:32" ht="12.75">
      <c r="B25" s="1"/>
      <c r="C25" s="1"/>
      <c r="D25" s="1"/>
      <c r="E25" s="1"/>
      <c r="F25" s="1"/>
      <c r="G25" s="1"/>
      <c r="H25" s="1"/>
      <c r="I25" s="1"/>
      <c r="J25" s="1"/>
      <c r="K25" s="1"/>
      <c r="L25" s="1"/>
      <c r="Q25" s="1"/>
      <c r="R25" s="1"/>
      <c r="S25" s="1"/>
      <c r="T25" s="37"/>
      <c r="U25" s="37"/>
      <c r="V25" s="37"/>
      <c r="W25" s="37"/>
      <c r="X25" s="37"/>
      <c r="Y25" s="37"/>
      <c r="AA25" s="181"/>
      <c r="AB25" s="181"/>
      <c r="AC25" s="181"/>
      <c r="AD25" s="181"/>
      <c r="AE25" s="181"/>
      <c r="AF25" s="181"/>
    </row>
    <row r="26" spans="3:32" ht="12.75">
      <c r="C26" s="47"/>
      <c r="D26" s="188"/>
      <c r="O26" s="197"/>
      <c r="T26" s="34"/>
      <c r="U26" s="34"/>
      <c r="V26" s="34"/>
      <c r="W26" s="34"/>
      <c r="X26" s="34"/>
      <c r="Y26" s="34"/>
      <c r="AA26" s="181"/>
      <c r="AB26" s="181"/>
      <c r="AC26" s="181"/>
      <c r="AD26" s="181"/>
      <c r="AE26" s="181"/>
      <c r="AF26" s="181"/>
    </row>
    <row r="27" spans="12:31" ht="12.75">
      <c r="L27" s="267" t="s">
        <v>423</v>
      </c>
      <c r="N27" s="78"/>
      <c r="O27" s="701"/>
      <c r="Q27" s="78"/>
      <c r="T27" s="782" t="s">
        <v>397</v>
      </c>
      <c r="U27" s="782"/>
      <c r="V27" s="782"/>
      <c r="W27" s="782"/>
      <c r="X27" s="782"/>
      <c r="Y27" s="782"/>
      <c r="AA27" s="803"/>
      <c r="AB27" s="803"/>
      <c r="AC27" s="78"/>
      <c r="AE27" s="78"/>
    </row>
    <row r="28" spans="15:25" ht="18" customHeight="1">
      <c r="O28" s="267"/>
      <c r="Q28" s="78"/>
      <c r="T28" s="791" t="s">
        <v>19</v>
      </c>
      <c r="U28" s="791"/>
      <c r="V28" s="791"/>
      <c r="W28" s="791"/>
      <c r="X28" s="791"/>
      <c r="Y28" s="791"/>
    </row>
    <row r="29" spans="15:16" ht="12.75">
      <c r="O29" s="267"/>
      <c r="P29" s="78"/>
    </row>
  </sheetData>
  <sheetProtection/>
  <mergeCells count="33">
    <mergeCell ref="B13:B14"/>
    <mergeCell ref="C13:F14"/>
    <mergeCell ref="C17:F17"/>
    <mergeCell ref="C18:F18"/>
    <mergeCell ref="B1:Y1"/>
    <mergeCell ref="B2:Y2"/>
    <mergeCell ref="B3:Y3"/>
    <mergeCell ref="B10:Y10"/>
    <mergeCell ref="Q4:R4"/>
    <mergeCell ref="K5:O5"/>
    <mergeCell ref="K6:O6"/>
    <mergeCell ref="J13:J14"/>
    <mergeCell ref="I13:I14"/>
    <mergeCell ref="G13:G14"/>
    <mergeCell ref="H13:H14"/>
    <mergeCell ref="C16:F16"/>
    <mergeCell ref="T28:Y28"/>
    <mergeCell ref="K13:K14"/>
    <mergeCell ref="V13:V14"/>
    <mergeCell ref="T27:Y27"/>
    <mergeCell ref="X13:Y13"/>
    <mergeCell ref="R13:T13"/>
    <mergeCell ref="U13:U14"/>
    <mergeCell ref="W13:W14"/>
    <mergeCell ref="N13:Q13"/>
    <mergeCell ref="L13:L14"/>
    <mergeCell ref="M13:M14"/>
    <mergeCell ref="AA27:AB27"/>
    <mergeCell ref="C23:F23"/>
    <mergeCell ref="C20:F20"/>
    <mergeCell ref="C21:F21"/>
    <mergeCell ref="C19:F19"/>
    <mergeCell ref="C22:F22"/>
  </mergeCells>
  <printOptions horizontalCentered="1"/>
  <pageMargins left="0" right="0" top="0.984251968503937" bottom="0" header="0" footer="0"/>
  <pageSetup horizontalDpi="600" verticalDpi="600" orientation="landscape" paperSize="5" scale="68" r:id="rId2"/>
  <rowBreaks count="1" manualBreakCount="1">
    <brk id="29" max="23" man="1"/>
  </rowBreaks>
  <colBreaks count="1" manualBreakCount="1">
    <brk id="25" max="29" man="1"/>
  </colBreaks>
  <drawing r:id="rId1"/>
</worksheet>
</file>

<file path=xl/worksheets/sheet7.xml><?xml version="1.0" encoding="utf-8"?>
<worksheet xmlns="http://schemas.openxmlformats.org/spreadsheetml/2006/main" xmlns:r="http://schemas.openxmlformats.org/officeDocument/2006/relationships">
  <dimension ref="A1:AB26"/>
  <sheetViews>
    <sheetView view="pageBreakPreview" zoomScaleSheetLayoutView="100" zoomScalePageLayoutView="0" workbookViewId="0" topLeftCell="A1">
      <selection activeCell="U7" sqref="U7"/>
    </sheetView>
  </sheetViews>
  <sheetFormatPr defaultColWidth="11.421875" defaultRowHeight="12.75"/>
  <cols>
    <col min="1" max="1" width="1.1484375" style="15" customWidth="1"/>
    <col min="2" max="2" width="10.57421875" style="15" customWidth="1"/>
    <col min="3" max="5" width="10.7109375" style="15" customWidth="1"/>
    <col min="6" max="6" width="12.140625" style="15" customWidth="1"/>
    <col min="7" max="7" width="8.140625" style="15" customWidth="1"/>
    <col min="8" max="8" width="5.7109375" style="15" customWidth="1"/>
    <col min="9" max="10" width="8.140625" style="15" customWidth="1"/>
    <col min="11" max="11" width="17.57421875" style="15" customWidth="1"/>
    <col min="12" max="12" width="13.421875" style="15" customWidth="1"/>
    <col min="13" max="13" width="7.421875" style="15" customWidth="1"/>
    <col min="14" max="15" width="12.8515625" style="15" customWidth="1"/>
    <col min="16" max="16" width="12.7109375" style="15" customWidth="1"/>
    <col min="17" max="17" width="8.57421875" style="15" customWidth="1"/>
    <col min="18" max="18" width="8.28125" style="15" customWidth="1"/>
    <col min="19" max="19" width="9.421875" style="15" customWidth="1"/>
    <col min="20" max="21" width="11.00390625" style="15" customWidth="1"/>
    <col min="22" max="23" width="9.00390625" style="15" customWidth="1"/>
    <col min="24" max="24" width="9.28125" style="15" customWidth="1"/>
    <col min="25" max="16384" width="11.421875" style="15" customWidth="1"/>
  </cols>
  <sheetData>
    <row r="1" spans="2:24" ht="15.75">
      <c r="B1" s="800" t="s">
        <v>35</v>
      </c>
      <c r="C1" s="801"/>
      <c r="D1" s="801"/>
      <c r="E1" s="801"/>
      <c r="F1" s="801"/>
      <c r="G1" s="801"/>
      <c r="H1" s="801"/>
      <c r="I1" s="801"/>
      <c r="J1" s="801"/>
      <c r="K1" s="801"/>
      <c r="L1" s="801"/>
      <c r="M1" s="801"/>
      <c r="N1" s="801"/>
      <c r="O1" s="801"/>
      <c r="P1" s="801"/>
      <c r="Q1" s="801"/>
      <c r="R1" s="801"/>
      <c r="S1" s="801"/>
      <c r="T1" s="801"/>
      <c r="U1" s="801"/>
      <c r="V1" s="801"/>
      <c r="W1" s="801"/>
      <c r="X1" s="802"/>
    </row>
    <row r="2" spans="2:24" ht="15.75">
      <c r="B2" s="772" t="s">
        <v>36</v>
      </c>
      <c r="C2" s="773"/>
      <c r="D2" s="773"/>
      <c r="E2" s="773"/>
      <c r="F2" s="773"/>
      <c r="G2" s="773"/>
      <c r="H2" s="773"/>
      <c r="I2" s="773"/>
      <c r="J2" s="773"/>
      <c r="K2" s="773"/>
      <c r="L2" s="773"/>
      <c r="M2" s="773"/>
      <c r="N2" s="773"/>
      <c r="O2" s="773"/>
      <c r="P2" s="773"/>
      <c r="Q2" s="773"/>
      <c r="R2" s="773"/>
      <c r="S2" s="773"/>
      <c r="T2" s="773"/>
      <c r="U2" s="773"/>
      <c r="V2" s="773"/>
      <c r="W2" s="773"/>
      <c r="X2" s="774"/>
    </row>
    <row r="3" spans="2:24" ht="12.75">
      <c r="B3" s="775" t="s">
        <v>37</v>
      </c>
      <c r="C3" s="776"/>
      <c r="D3" s="776"/>
      <c r="E3" s="776"/>
      <c r="F3" s="776"/>
      <c r="G3" s="776"/>
      <c r="H3" s="776"/>
      <c r="I3" s="776"/>
      <c r="J3" s="776"/>
      <c r="K3" s="776"/>
      <c r="L3" s="776"/>
      <c r="M3" s="776"/>
      <c r="N3" s="776"/>
      <c r="O3" s="776"/>
      <c r="P3" s="776"/>
      <c r="Q3" s="776"/>
      <c r="R3" s="776"/>
      <c r="S3" s="776"/>
      <c r="T3" s="776"/>
      <c r="U3" s="776"/>
      <c r="V3" s="776"/>
      <c r="W3" s="776"/>
      <c r="X3" s="777"/>
    </row>
    <row r="4" spans="4:24" ht="12.75">
      <c r="D4" s="55" t="s">
        <v>410</v>
      </c>
      <c r="E4" s="55"/>
      <c r="F4" s="55"/>
      <c r="G4" s="33"/>
      <c r="H4" s="33"/>
      <c r="I4" s="33"/>
      <c r="J4" s="33"/>
      <c r="K4" s="33"/>
      <c r="L4" s="33"/>
      <c r="M4" s="33"/>
      <c r="N4" s="33"/>
      <c r="O4" s="33"/>
      <c r="P4" s="779" t="s">
        <v>65</v>
      </c>
      <c r="Q4" s="779"/>
      <c r="R4" s="55" t="s">
        <v>67</v>
      </c>
      <c r="S4" s="33"/>
      <c r="T4" s="33"/>
      <c r="U4" s="33"/>
      <c r="V4" s="33"/>
      <c r="W4" s="33"/>
      <c r="X4" s="57"/>
    </row>
    <row r="5" spans="4:24" ht="12.75">
      <c r="D5" s="55" t="str">
        <f>'AGUA POTABLE 1'!D7</f>
        <v>FONDO DE  INFRAESTRUCTURA SOCIAL MUNICIPAL.</v>
      </c>
      <c r="E5" s="55"/>
      <c r="F5" s="55"/>
      <c r="G5" s="86"/>
      <c r="H5" s="86"/>
      <c r="I5" s="86"/>
      <c r="J5" s="86"/>
      <c r="K5" s="778" t="s">
        <v>233</v>
      </c>
      <c r="L5" s="778"/>
      <c r="M5" s="778"/>
      <c r="N5" s="778"/>
      <c r="O5" s="778"/>
      <c r="P5" s="86"/>
      <c r="Q5" s="86"/>
      <c r="R5" s="86"/>
      <c r="S5" s="33"/>
      <c r="T5" s="33"/>
      <c r="U5" s="33"/>
      <c r="V5" s="33"/>
      <c r="W5" s="33"/>
      <c r="X5" s="57"/>
    </row>
    <row r="6" spans="4:24" ht="12.75">
      <c r="D6" s="55" t="str">
        <f>'INF. BASICA EDUCATIVA 6'!D6</f>
        <v>FECHA:   31 DE ENERO DE 2014</v>
      </c>
      <c r="E6" s="55"/>
      <c r="F6" s="55"/>
      <c r="G6" s="87"/>
      <c r="H6" s="87"/>
      <c r="I6" s="87"/>
      <c r="J6" s="87"/>
      <c r="K6" s="776" t="s">
        <v>40</v>
      </c>
      <c r="L6" s="776"/>
      <c r="M6" s="776"/>
      <c r="N6" s="776"/>
      <c r="O6" s="776"/>
      <c r="P6" s="106" t="s">
        <v>79</v>
      </c>
      <c r="Q6" s="106"/>
      <c r="R6" s="106"/>
      <c r="S6" s="106"/>
      <c r="T6" s="106"/>
      <c r="U6" s="106"/>
      <c r="V6" s="33"/>
      <c r="W6" s="33"/>
      <c r="X6" s="57"/>
    </row>
    <row r="7" spans="4:24" ht="12.75">
      <c r="D7" s="55" t="s">
        <v>30</v>
      </c>
      <c r="E7" s="55"/>
      <c r="F7" s="55"/>
      <c r="G7" s="33"/>
      <c r="H7" s="33"/>
      <c r="I7" s="33"/>
      <c r="J7" s="33"/>
      <c r="K7" s="33"/>
      <c r="L7" s="33"/>
      <c r="M7" s="33"/>
      <c r="N7" s="33"/>
      <c r="O7" s="33"/>
      <c r="P7" s="108" t="s">
        <v>89</v>
      </c>
      <c r="Q7" s="107" t="s">
        <v>90</v>
      </c>
      <c r="R7" s="33"/>
      <c r="S7" s="33"/>
      <c r="T7" s="33"/>
      <c r="U7" s="106"/>
      <c r="V7" s="33"/>
      <c r="W7" s="33"/>
      <c r="X7" s="57"/>
    </row>
    <row r="8" spans="4:24" ht="12.75">
      <c r="D8" s="55" t="s">
        <v>522</v>
      </c>
      <c r="E8" s="55"/>
      <c r="F8" s="55"/>
      <c r="G8" s="33"/>
      <c r="H8" s="33"/>
      <c r="I8" s="33"/>
      <c r="J8" s="33"/>
      <c r="K8" s="33"/>
      <c r="L8" s="33"/>
      <c r="M8" s="33"/>
      <c r="N8" s="33"/>
      <c r="O8" s="33"/>
      <c r="P8" s="108" t="s">
        <v>81</v>
      </c>
      <c r="Q8" s="107" t="s">
        <v>91</v>
      </c>
      <c r="R8" s="55"/>
      <c r="S8" s="33"/>
      <c r="T8" s="33"/>
      <c r="U8" s="33"/>
      <c r="V8" s="33"/>
      <c r="W8" s="33"/>
      <c r="X8" s="57"/>
    </row>
    <row r="9" spans="4:24" ht="12.75">
      <c r="D9" s="55" t="s">
        <v>523</v>
      </c>
      <c r="E9" s="55"/>
      <c r="F9" s="55"/>
      <c r="G9" s="33"/>
      <c r="H9" s="33"/>
      <c r="I9" s="33"/>
      <c r="J9" s="33"/>
      <c r="K9" s="33"/>
      <c r="L9" s="33"/>
      <c r="M9" s="33"/>
      <c r="N9" s="33"/>
      <c r="O9" s="33"/>
      <c r="P9" s="33"/>
      <c r="Q9" s="33"/>
      <c r="R9" s="33"/>
      <c r="S9" s="33"/>
      <c r="T9" s="33"/>
      <c r="U9" s="33"/>
      <c r="V9" s="33"/>
      <c r="W9" s="33"/>
      <c r="X9" s="57"/>
    </row>
    <row r="10" spans="2:24" ht="12.75">
      <c r="B10" s="769" t="s">
        <v>34</v>
      </c>
      <c r="C10" s="770"/>
      <c r="D10" s="770"/>
      <c r="E10" s="770"/>
      <c r="F10" s="770"/>
      <c r="G10" s="770"/>
      <c r="H10" s="770"/>
      <c r="I10" s="770"/>
      <c r="J10" s="770"/>
      <c r="K10" s="770"/>
      <c r="L10" s="770"/>
      <c r="M10" s="770"/>
      <c r="N10" s="770"/>
      <c r="O10" s="770"/>
      <c r="P10" s="770"/>
      <c r="Q10" s="770"/>
      <c r="R10" s="770"/>
      <c r="S10" s="770"/>
      <c r="T10" s="770"/>
      <c r="U10" s="770"/>
      <c r="V10" s="770"/>
      <c r="W10" s="770"/>
      <c r="X10" s="771"/>
    </row>
    <row r="11" spans="2:24" ht="13.5" thickBot="1">
      <c r="B11" s="58"/>
      <c r="C11" s="59"/>
      <c r="D11" s="59"/>
      <c r="E11" s="59"/>
      <c r="F11" s="59"/>
      <c r="G11" s="59"/>
      <c r="H11" s="59"/>
      <c r="I11" s="59"/>
      <c r="J11" s="59"/>
      <c r="K11" s="59"/>
      <c r="L11" s="59"/>
      <c r="M11" s="59"/>
      <c r="N11" s="59"/>
      <c r="O11" s="59"/>
      <c r="P11" s="59"/>
      <c r="Q11" s="59"/>
      <c r="R11" s="59"/>
      <c r="S11" s="59"/>
      <c r="T11" s="60" t="s">
        <v>38</v>
      </c>
      <c r="U11" s="61">
        <v>7</v>
      </c>
      <c r="V11" s="61" t="s">
        <v>39</v>
      </c>
      <c r="W11" s="61"/>
      <c r="X11" s="62">
        <v>12</v>
      </c>
    </row>
    <row r="12" ht="13.5" thickBot="1"/>
    <row r="13" spans="1:27" ht="21.75" customHeight="1" thickBot="1">
      <c r="A13" s="16"/>
      <c r="B13" s="758" t="s">
        <v>0</v>
      </c>
      <c r="C13" s="756" t="s">
        <v>1</v>
      </c>
      <c r="D13" s="760"/>
      <c r="E13" s="760"/>
      <c r="F13" s="757"/>
      <c r="G13" s="757" t="s">
        <v>2</v>
      </c>
      <c r="H13" s="758" t="s">
        <v>3</v>
      </c>
      <c r="I13" s="760" t="s">
        <v>4</v>
      </c>
      <c r="J13" s="758" t="s">
        <v>65</v>
      </c>
      <c r="K13" s="758" t="s">
        <v>5</v>
      </c>
      <c r="L13" s="758" t="s">
        <v>6</v>
      </c>
      <c r="M13" s="760" t="s">
        <v>22</v>
      </c>
      <c r="N13" s="763" t="s">
        <v>7</v>
      </c>
      <c r="O13" s="764"/>
      <c r="P13" s="765"/>
      <c r="Q13" s="763" t="s">
        <v>8</v>
      </c>
      <c r="R13" s="764"/>
      <c r="S13" s="765"/>
      <c r="T13" s="758" t="s">
        <v>9</v>
      </c>
      <c r="U13" s="760" t="s">
        <v>52</v>
      </c>
      <c r="V13" s="758" t="s">
        <v>10</v>
      </c>
      <c r="W13" s="756" t="s">
        <v>102</v>
      </c>
      <c r="X13" s="757"/>
      <c r="AA13" s="16"/>
    </row>
    <row r="14" spans="2:28" ht="19.5" customHeight="1" thickBot="1">
      <c r="B14" s="759"/>
      <c r="C14" s="784"/>
      <c r="D14" s="762"/>
      <c r="E14" s="762"/>
      <c r="F14" s="761"/>
      <c r="G14" s="761"/>
      <c r="H14" s="759"/>
      <c r="I14" s="762"/>
      <c r="J14" s="759"/>
      <c r="K14" s="759"/>
      <c r="L14" s="759"/>
      <c r="M14" s="761"/>
      <c r="N14" s="91" t="s">
        <v>12</v>
      </c>
      <c r="O14" s="92" t="s">
        <v>40</v>
      </c>
      <c r="P14" s="93" t="s">
        <v>118</v>
      </c>
      <c r="Q14" s="91" t="s">
        <v>13</v>
      </c>
      <c r="R14" s="92" t="s">
        <v>14</v>
      </c>
      <c r="S14" s="93" t="s">
        <v>235</v>
      </c>
      <c r="T14" s="759"/>
      <c r="U14" s="761"/>
      <c r="V14" s="759"/>
      <c r="W14" s="100" t="s">
        <v>87</v>
      </c>
      <c r="X14" s="100" t="s">
        <v>80</v>
      </c>
      <c r="Y14" s="10" t="s">
        <v>424</v>
      </c>
      <c r="Z14" s="10" t="s">
        <v>428</v>
      </c>
      <c r="AA14" s="10"/>
      <c r="AB14" s="10"/>
    </row>
    <row r="15" spans="2:28" ht="4.5" customHeight="1" thickBot="1">
      <c r="B15" s="25"/>
      <c r="C15" s="25"/>
      <c r="D15" s="25"/>
      <c r="E15" s="25"/>
      <c r="F15" s="25"/>
      <c r="G15" s="25"/>
      <c r="H15" s="25"/>
      <c r="I15" s="25"/>
      <c r="J15" s="25"/>
      <c r="K15" s="25"/>
      <c r="L15" s="25"/>
      <c r="M15" s="25"/>
      <c r="N15" s="26"/>
      <c r="O15" s="26"/>
      <c r="P15" s="26"/>
      <c r="Q15" s="26"/>
      <c r="R15" s="26"/>
      <c r="S15" s="26"/>
      <c r="T15" s="26"/>
      <c r="U15" s="26"/>
      <c r="V15" s="26"/>
      <c r="W15" s="26"/>
      <c r="X15" s="26"/>
      <c r="Y15" s="10"/>
      <c r="Z15" s="10"/>
      <c r="AA15" s="10"/>
      <c r="AB15" s="10"/>
    </row>
    <row r="16" spans="2:28" ht="12.75">
      <c r="B16" s="482"/>
      <c r="C16" s="855" t="s">
        <v>44</v>
      </c>
      <c r="D16" s="856"/>
      <c r="E16" s="856"/>
      <c r="F16" s="857"/>
      <c r="G16" s="482"/>
      <c r="H16" s="482"/>
      <c r="I16" s="484"/>
      <c r="J16" s="484"/>
      <c r="K16" s="522"/>
      <c r="L16" s="486"/>
      <c r="M16" s="487"/>
      <c r="N16" s="486"/>
      <c r="O16" s="486"/>
      <c r="P16" s="488"/>
      <c r="Q16" s="523"/>
      <c r="R16" s="524"/>
      <c r="S16" s="490"/>
      <c r="T16" s="482"/>
      <c r="U16" s="490"/>
      <c r="V16" s="525"/>
      <c r="W16" s="525"/>
      <c r="X16" s="482"/>
      <c r="Y16" s="10"/>
      <c r="Z16" s="10"/>
      <c r="AA16" s="10"/>
      <c r="AB16" s="10"/>
    </row>
    <row r="17" spans="2:28" ht="12.75">
      <c r="B17" s="526"/>
      <c r="C17" s="849"/>
      <c r="D17" s="850"/>
      <c r="E17" s="850"/>
      <c r="F17" s="851"/>
      <c r="G17" s="526"/>
      <c r="H17" s="526"/>
      <c r="I17" s="527"/>
      <c r="J17" s="527"/>
      <c r="K17" s="528"/>
      <c r="L17" s="529"/>
      <c r="M17" s="530"/>
      <c r="N17" s="529"/>
      <c r="O17" s="529"/>
      <c r="P17" s="531"/>
      <c r="Q17" s="532"/>
      <c r="R17" s="533"/>
      <c r="S17" s="534"/>
      <c r="T17" s="526"/>
      <c r="U17" s="534"/>
      <c r="V17" s="535"/>
      <c r="W17" s="535"/>
      <c r="X17" s="526"/>
      <c r="Y17" s="10"/>
      <c r="Z17" s="10"/>
      <c r="AA17" s="10"/>
      <c r="AB17" s="10"/>
    </row>
    <row r="18" spans="2:28" s="312" customFormat="1" ht="12.75">
      <c r="B18" s="536" t="s">
        <v>350</v>
      </c>
      <c r="C18" s="848" t="s">
        <v>524</v>
      </c>
      <c r="D18" s="848"/>
      <c r="E18" s="848"/>
      <c r="F18" s="848"/>
      <c r="G18" s="536" t="s">
        <v>21</v>
      </c>
      <c r="H18" s="471" t="s">
        <v>74</v>
      </c>
      <c r="I18" s="537" t="s">
        <v>351</v>
      </c>
      <c r="J18" s="537" t="s">
        <v>68</v>
      </c>
      <c r="K18" s="538" t="s">
        <v>160</v>
      </c>
      <c r="L18" s="539">
        <f>N18</f>
        <v>626400</v>
      </c>
      <c r="M18" s="540">
        <v>1</v>
      </c>
      <c r="N18" s="474">
        <f>O18+P18</f>
        <v>626400</v>
      </c>
      <c r="O18" s="474">
        <v>0</v>
      </c>
      <c r="P18" s="474">
        <v>626400</v>
      </c>
      <c r="Q18" s="536" t="s">
        <v>28</v>
      </c>
      <c r="R18" s="541">
        <v>300</v>
      </c>
      <c r="S18" s="479">
        <v>1</v>
      </c>
      <c r="T18" s="536">
        <v>1500</v>
      </c>
      <c r="U18" s="479" t="s">
        <v>97</v>
      </c>
      <c r="V18" s="542"/>
      <c r="W18" s="542" t="s">
        <v>88</v>
      </c>
      <c r="X18" s="542"/>
      <c r="Y18" s="349" t="s">
        <v>429</v>
      </c>
      <c r="Z18" s="349" t="s">
        <v>430</v>
      </c>
      <c r="AA18" s="349"/>
      <c r="AB18" s="349"/>
    </row>
    <row r="19" spans="2:28" ht="13.5" thickBot="1">
      <c r="B19" s="543"/>
      <c r="C19" s="852"/>
      <c r="D19" s="853"/>
      <c r="E19" s="853"/>
      <c r="F19" s="854"/>
      <c r="G19" s="543"/>
      <c r="H19" s="543"/>
      <c r="I19" s="543"/>
      <c r="J19" s="543"/>
      <c r="K19" s="544"/>
      <c r="L19" s="543"/>
      <c r="M19" s="545"/>
      <c r="N19" s="546"/>
      <c r="O19" s="546"/>
      <c r="P19" s="543"/>
      <c r="Q19" s="543"/>
      <c r="R19" s="547"/>
      <c r="S19" s="545"/>
      <c r="T19" s="547"/>
      <c r="U19" s="545"/>
      <c r="V19" s="543"/>
      <c r="W19" s="543"/>
      <c r="X19" s="543"/>
      <c r="Y19" s="10"/>
      <c r="Z19" s="10"/>
      <c r="AA19" s="10"/>
      <c r="AB19" s="10"/>
    </row>
    <row r="20" spans="2:28" ht="13.5" thickBot="1">
      <c r="B20" s="1"/>
      <c r="C20" s="1"/>
      <c r="D20" s="1"/>
      <c r="E20" s="1"/>
      <c r="F20" s="1"/>
      <c r="G20" s="1"/>
      <c r="H20" s="1"/>
      <c r="I20" s="1"/>
      <c r="J20" s="1"/>
      <c r="K20" s="49" t="s">
        <v>12</v>
      </c>
      <c r="L20" s="46">
        <f>SUM(L17:L18)</f>
        <v>626400</v>
      </c>
      <c r="M20" s="77"/>
      <c r="N20" s="46">
        <f>SUM(N17:N19)</f>
        <v>626400</v>
      </c>
      <c r="O20" s="46">
        <f>SUM(O17:O19)</f>
        <v>0</v>
      </c>
      <c r="P20" s="46">
        <f>SUM(P18:P19)</f>
        <v>626400</v>
      </c>
      <c r="Q20" s="1"/>
      <c r="R20" s="1"/>
      <c r="S20" s="1"/>
      <c r="T20" s="1"/>
      <c r="U20" s="1"/>
      <c r="V20" s="1"/>
      <c r="W20" s="1"/>
      <c r="X20" s="1"/>
      <c r="Y20" s="10"/>
      <c r="Z20" s="10"/>
      <c r="AA20" s="10"/>
      <c r="AB20" s="10"/>
    </row>
    <row r="21" spans="2:24" ht="12.75">
      <c r="B21" s="1"/>
      <c r="C21" s="1"/>
      <c r="D21" s="1"/>
      <c r="E21" s="1"/>
      <c r="F21" s="1"/>
      <c r="G21" s="1"/>
      <c r="H21" s="1"/>
      <c r="I21" s="1"/>
      <c r="J21" s="1"/>
      <c r="K21" s="1"/>
      <c r="L21" s="1"/>
      <c r="P21" s="1"/>
      <c r="Q21" s="1"/>
      <c r="R21" s="1"/>
      <c r="S21" s="1"/>
      <c r="T21" s="1"/>
      <c r="U21" s="1"/>
      <c r="V21" s="1"/>
      <c r="W21" s="1"/>
      <c r="X21" s="1"/>
    </row>
    <row r="22" ht="12.75">
      <c r="M22" s="19"/>
    </row>
    <row r="23" spans="11:16" ht="12.75">
      <c r="K23" s="20"/>
      <c r="L23" s="20"/>
      <c r="M23" s="19"/>
      <c r="N23" s="19"/>
      <c r="O23" s="21"/>
      <c r="P23" s="78"/>
    </row>
    <row r="25" spans="19:24" ht="12.75">
      <c r="S25" s="782" t="s">
        <v>397</v>
      </c>
      <c r="T25" s="782"/>
      <c r="U25" s="782"/>
      <c r="V25" s="782"/>
      <c r="W25" s="782"/>
      <c r="X25" s="782"/>
    </row>
    <row r="26" spans="19:24" ht="15.75" customHeight="1">
      <c r="S26" s="791" t="s">
        <v>19</v>
      </c>
      <c r="T26" s="791"/>
      <c r="U26" s="791"/>
      <c r="V26" s="791"/>
      <c r="W26" s="791"/>
      <c r="X26" s="791"/>
    </row>
  </sheetData>
  <sheetProtection/>
  <mergeCells count="28">
    <mergeCell ref="K5:O5"/>
    <mergeCell ref="J13:J14"/>
    <mergeCell ref="B10:X10"/>
    <mergeCell ref="B1:X1"/>
    <mergeCell ref="B2:X2"/>
    <mergeCell ref="B3:X3"/>
    <mergeCell ref="P4:Q4"/>
    <mergeCell ref="V13:V14"/>
    <mergeCell ref="T13:T14"/>
    <mergeCell ref="U13:U14"/>
    <mergeCell ref="K6:O6"/>
    <mergeCell ref="W13:X13"/>
    <mergeCell ref="L13:L14"/>
    <mergeCell ref="M13:M14"/>
    <mergeCell ref="N13:P13"/>
    <mergeCell ref="Q13:S13"/>
    <mergeCell ref="S26:X26"/>
    <mergeCell ref="B13:B14"/>
    <mergeCell ref="G13:G14"/>
    <mergeCell ref="H13:H14"/>
    <mergeCell ref="I13:I14"/>
    <mergeCell ref="K13:K14"/>
    <mergeCell ref="C13:F14"/>
    <mergeCell ref="S25:X25"/>
    <mergeCell ref="C18:F18"/>
    <mergeCell ref="C17:F17"/>
    <mergeCell ref="C19:F19"/>
    <mergeCell ref="C16:F16"/>
  </mergeCells>
  <printOptions horizontalCentered="1"/>
  <pageMargins left="0.7874015748031497" right="0.6299212598425197" top="0.984251968503937" bottom="0.3937007874015748" header="0.15748031496062992" footer="0"/>
  <pageSetup horizontalDpi="600" verticalDpi="600" orientation="landscape" paperSize="5" scale="65" r:id="rId2"/>
  <drawing r:id="rId1"/>
</worksheet>
</file>

<file path=xl/worksheets/sheet8.xml><?xml version="1.0" encoding="utf-8"?>
<worksheet xmlns="http://schemas.openxmlformats.org/spreadsheetml/2006/main" xmlns:r="http://schemas.openxmlformats.org/officeDocument/2006/relationships">
  <dimension ref="A1:AD28"/>
  <sheetViews>
    <sheetView view="pageBreakPreview" zoomScaleSheetLayoutView="100" zoomScalePageLayoutView="0" workbookViewId="0" topLeftCell="A1">
      <selection activeCell="U7" sqref="U7"/>
    </sheetView>
  </sheetViews>
  <sheetFormatPr defaultColWidth="11.421875" defaultRowHeight="12.75"/>
  <cols>
    <col min="1" max="1" width="1.1484375" style="15" customWidth="1"/>
    <col min="2" max="2" width="10.57421875" style="15" customWidth="1"/>
    <col min="3" max="6" width="10.7109375" style="15" customWidth="1"/>
    <col min="7" max="7" width="8.140625" style="15" customWidth="1"/>
    <col min="8" max="8" width="5.7109375" style="15" customWidth="1"/>
    <col min="9" max="10" width="8.140625" style="15" customWidth="1"/>
    <col min="11" max="11" width="22.7109375" style="15" customWidth="1"/>
    <col min="12" max="12" width="13.421875" style="15" customWidth="1"/>
    <col min="13" max="13" width="7.421875" style="15" customWidth="1"/>
    <col min="14" max="14" width="12.7109375" style="15" customWidth="1"/>
    <col min="15" max="16" width="14.8515625" style="15" customWidth="1"/>
    <col min="17" max="17" width="12.7109375" style="15" customWidth="1"/>
    <col min="18" max="18" width="8.57421875" style="15" customWidth="1"/>
    <col min="19" max="19" width="8.28125" style="15" customWidth="1"/>
    <col min="20" max="20" width="9.421875" style="15" customWidth="1"/>
    <col min="21" max="21" width="11.00390625" style="15" customWidth="1"/>
    <col min="22" max="22" width="11.421875" style="15" customWidth="1"/>
    <col min="23" max="23" width="9.00390625" style="15" customWidth="1"/>
    <col min="24" max="25" width="6.140625" style="15" customWidth="1"/>
    <col min="26" max="26" width="16.00390625" style="15" customWidth="1"/>
    <col min="27" max="28" width="11.421875" style="15" customWidth="1"/>
    <col min="29" max="29" width="12.28125" style="15" bestFit="1" customWidth="1"/>
    <col min="30" max="16384" width="11.421875" style="15" customWidth="1"/>
  </cols>
  <sheetData>
    <row r="1" spans="2:25" ht="15.75">
      <c r="B1" s="800" t="s">
        <v>35</v>
      </c>
      <c r="C1" s="801"/>
      <c r="D1" s="801"/>
      <c r="E1" s="801"/>
      <c r="F1" s="801"/>
      <c r="G1" s="801"/>
      <c r="H1" s="801"/>
      <c r="I1" s="801"/>
      <c r="J1" s="801"/>
      <c r="K1" s="801"/>
      <c r="L1" s="801"/>
      <c r="M1" s="801"/>
      <c r="N1" s="801"/>
      <c r="O1" s="801"/>
      <c r="P1" s="801"/>
      <c r="Q1" s="801"/>
      <c r="R1" s="801"/>
      <c r="S1" s="801"/>
      <c r="T1" s="801"/>
      <c r="U1" s="801"/>
      <c r="V1" s="801"/>
      <c r="W1" s="801"/>
      <c r="X1" s="801"/>
      <c r="Y1" s="802"/>
    </row>
    <row r="2" spans="2:25" ht="15.75">
      <c r="B2" s="772" t="s">
        <v>36</v>
      </c>
      <c r="C2" s="773"/>
      <c r="D2" s="773"/>
      <c r="E2" s="773"/>
      <c r="F2" s="773"/>
      <c r="G2" s="773"/>
      <c r="H2" s="773"/>
      <c r="I2" s="773"/>
      <c r="J2" s="773"/>
      <c r="K2" s="773"/>
      <c r="L2" s="773"/>
      <c r="M2" s="773"/>
      <c r="N2" s="773"/>
      <c r="O2" s="773"/>
      <c r="P2" s="773"/>
      <c r="Q2" s="773"/>
      <c r="R2" s="773"/>
      <c r="S2" s="773"/>
      <c r="T2" s="773"/>
      <c r="U2" s="773"/>
      <c r="V2" s="773"/>
      <c r="W2" s="773"/>
      <c r="X2" s="773"/>
      <c r="Y2" s="774"/>
    </row>
    <row r="3" spans="2:25" ht="12.75">
      <c r="B3" s="775" t="s">
        <v>37</v>
      </c>
      <c r="C3" s="776"/>
      <c r="D3" s="776"/>
      <c r="E3" s="776"/>
      <c r="F3" s="776"/>
      <c r="G3" s="776"/>
      <c r="H3" s="776"/>
      <c r="I3" s="776"/>
      <c r="J3" s="776"/>
      <c r="K3" s="776"/>
      <c r="L3" s="776"/>
      <c r="M3" s="776"/>
      <c r="N3" s="776"/>
      <c r="O3" s="776"/>
      <c r="P3" s="776"/>
      <c r="Q3" s="776"/>
      <c r="R3" s="776"/>
      <c r="S3" s="776"/>
      <c r="T3" s="776"/>
      <c r="U3" s="776"/>
      <c r="V3" s="776"/>
      <c r="W3" s="776"/>
      <c r="X3" s="776"/>
      <c r="Y3" s="777"/>
    </row>
    <row r="4" spans="2:25" ht="12.75">
      <c r="B4" s="56"/>
      <c r="D4" s="55" t="s">
        <v>32</v>
      </c>
      <c r="E4" s="55" t="s">
        <v>33</v>
      </c>
      <c r="F4" s="55"/>
      <c r="G4" s="33"/>
      <c r="H4" s="33"/>
      <c r="I4" s="33"/>
      <c r="J4" s="33"/>
      <c r="K4" s="33"/>
      <c r="L4" s="33"/>
      <c r="M4" s="33"/>
      <c r="N4" s="33"/>
      <c r="O4" s="33"/>
      <c r="P4" s="33"/>
      <c r="Q4" s="779" t="s">
        <v>65</v>
      </c>
      <c r="R4" s="779"/>
      <c r="S4" s="55" t="s">
        <v>67</v>
      </c>
      <c r="T4" s="33"/>
      <c r="U4" s="33"/>
      <c r="V4" s="33"/>
      <c r="W4" s="33"/>
      <c r="X4" s="33"/>
      <c r="Y4" s="57"/>
    </row>
    <row r="5" spans="2:25" ht="12.75">
      <c r="B5" s="56"/>
      <c r="D5" s="55" t="str">
        <f>'AGUA POTABLE 1'!D7</f>
        <v>FONDO DE  INFRAESTRUCTURA SOCIAL MUNICIPAL.</v>
      </c>
      <c r="E5" s="55"/>
      <c r="F5" s="55"/>
      <c r="H5" s="86"/>
      <c r="I5" s="86"/>
      <c r="J5" s="86"/>
      <c r="K5" s="778" t="s">
        <v>233</v>
      </c>
      <c r="L5" s="778"/>
      <c r="M5" s="778"/>
      <c r="N5" s="778"/>
      <c r="O5" s="778"/>
      <c r="P5" s="133"/>
      <c r="Q5" s="86"/>
      <c r="R5" s="86"/>
      <c r="S5" s="86"/>
      <c r="T5" s="33"/>
      <c r="U5" s="33"/>
      <c r="V5" s="33"/>
      <c r="W5" s="33"/>
      <c r="X5" s="33"/>
      <c r="Y5" s="57"/>
    </row>
    <row r="6" spans="2:25" ht="12.75">
      <c r="B6" s="56"/>
      <c r="D6" s="55" t="str">
        <f>'MEJORAMIENTO VIVIENDA 7'!D6</f>
        <v>FECHA:   31 DE ENERO DE 2014</v>
      </c>
      <c r="E6" s="55"/>
      <c r="F6" s="55"/>
      <c r="H6" s="87"/>
      <c r="I6" s="87"/>
      <c r="J6" s="87"/>
      <c r="K6" s="776" t="s">
        <v>40</v>
      </c>
      <c r="L6" s="776"/>
      <c r="M6" s="776"/>
      <c r="N6" s="776"/>
      <c r="O6" s="776"/>
      <c r="P6" s="88"/>
      <c r="Q6" s="106" t="s">
        <v>79</v>
      </c>
      <c r="R6" s="106"/>
      <c r="S6" s="106"/>
      <c r="T6" s="106"/>
      <c r="U6" s="106"/>
      <c r="V6" s="106"/>
      <c r="W6" s="33"/>
      <c r="X6" s="33"/>
      <c r="Y6" s="57"/>
    </row>
    <row r="7" spans="2:25" ht="12.75">
      <c r="B7" s="56"/>
      <c r="D7" s="55" t="s">
        <v>30</v>
      </c>
      <c r="E7" s="55" t="s">
        <v>31</v>
      </c>
      <c r="F7" s="55"/>
      <c r="G7" s="33"/>
      <c r="H7" s="33"/>
      <c r="I7" s="33"/>
      <c r="J7" s="33"/>
      <c r="K7" s="33"/>
      <c r="L7" s="33"/>
      <c r="M7" s="33"/>
      <c r="N7" s="33"/>
      <c r="O7" s="33"/>
      <c r="P7" s="33"/>
      <c r="Q7" s="108" t="s">
        <v>89</v>
      </c>
      <c r="R7" s="107" t="s">
        <v>90</v>
      </c>
      <c r="S7" s="33"/>
      <c r="T7" s="33"/>
      <c r="U7" s="106"/>
      <c r="W7" s="33"/>
      <c r="X7" s="33"/>
      <c r="Y7" s="57"/>
    </row>
    <row r="8" spans="2:25" ht="12.75">
      <c r="B8" s="56"/>
      <c r="D8" s="55" t="s">
        <v>522</v>
      </c>
      <c r="E8" s="55"/>
      <c r="F8" s="55"/>
      <c r="G8" s="33"/>
      <c r="H8" s="33"/>
      <c r="I8" s="33"/>
      <c r="J8" s="33"/>
      <c r="K8" s="33"/>
      <c r="L8" s="33"/>
      <c r="M8" s="33"/>
      <c r="N8" s="33"/>
      <c r="O8" s="33"/>
      <c r="P8" s="33"/>
      <c r="Q8" s="108" t="s">
        <v>81</v>
      </c>
      <c r="R8" s="107" t="s">
        <v>91</v>
      </c>
      <c r="S8" s="55"/>
      <c r="T8" s="33"/>
      <c r="U8" s="33"/>
      <c r="V8" s="33"/>
      <c r="W8" s="33"/>
      <c r="X8" s="33"/>
      <c r="Y8" s="57"/>
    </row>
    <row r="9" spans="2:25" ht="12.75">
      <c r="B9" s="56"/>
      <c r="D9" s="55" t="s">
        <v>523</v>
      </c>
      <c r="E9" s="55"/>
      <c r="F9" s="55"/>
      <c r="G9" s="33"/>
      <c r="H9" s="33"/>
      <c r="I9" s="33"/>
      <c r="J9" s="33"/>
      <c r="K9" s="33"/>
      <c r="L9" s="33"/>
      <c r="M9" s="33"/>
      <c r="N9" s="33"/>
      <c r="O9" s="33"/>
      <c r="P9" s="33"/>
      <c r="Q9" s="33"/>
      <c r="R9" s="33"/>
      <c r="S9" s="33"/>
      <c r="T9" s="33"/>
      <c r="U9" s="33"/>
      <c r="V9" s="33"/>
      <c r="W9" s="33"/>
      <c r="X9" s="33"/>
      <c r="Y9" s="57"/>
    </row>
    <row r="10" spans="2:25" ht="12.75">
      <c r="B10" s="769" t="s">
        <v>34</v>
      </c>
      <c r="C10" s="770"/>
      <c r="D10" s="770"/>
      <c r="E10" s="770"/>
      <c r="F10" s="770"/>
      <c r="G10" s="770"/>
      <c r="H10" s="770"/>
      <c r="I10" s="770"/>
      <c r="J10" s="770"/>
      <c r="K10" s="770"/>
      <c r="L10" s="770"/>
      <c r="M10" s="770"/>
      <c r="N10" s="770"/>
      <c r="O10" s="770"/>
      <c r="P10" s="770"/>
      <c r="Q10" s="770"/>
      <c r="R10" s="770"/>
      <c r="S10" s="770"/>
      <c r="T10" s="770"/>
      <c r="U10" s="770"/>
      <c r="V10" s="770"/>
      <c r="W10" s="770"/>
      <c r="X10" s="770"/>
      <c r="Y10" s="771"/>
    </row>
    <row r="11" spans="2:25" ht="13.5" thickBot="1">
      <c r="B11" s="58"/>
      <c r="C11" s="59"/>
      <c r="D11" s="59"/>
      <c r="E11" s="59"/>
      <c r="F11" s="59"/>
      <c r="G11" s="59"/>
      <c r="H11" s="59"/>
      <c r="I11" s="59"/>
      <c r="J11" s="59"/>
      <c r="K11" s="59"/>
      <c r="L11" s="59"/>
      <c r="M11" s="59"/>
      <c r="N11" s="59"/>
      <c r="O11" s="59"/>
      <c r="P11" s="59"/>
      <c r="Q11" s="59"/>
      <c r="R11" s="59"/>
      <c r="S11" s="59"/>
      <c r="T11" s="59"/>
      <c r="U11" s="60" t="s">
        <v>38</v>
      </c>
      <c r="V11" s="61">
        <v>8</v>
      </c>
      <c r="W11" s="61" t="s">
        <v>39</v>
      </c>
      <c r="X11" s="61"/>
      <c r="Y11" s="62">
        <v>12</v>
      </c>
    </row>
    <row r="12" ht="13.5" thickBot="1"/>
    <row r="13" spans="1:28" ht="23.25" customHeight="1" thickBot="1">
      <c r="A13" s="16"/>
      <c r="B13" s="758" t="s">
        <v>0</v>
      </c>
      <c r="C13" s="756" t="s">
        <v>1</v>
      </c>
      <c r="D13" s="760"/>
      <c r="E13" s="760"/>
      <c r="F13" s="757"/>
      <c r="G13" s="757" t="s">
        <v>2</v>
      </c>
      <c r="H13" s="758" t="s">
        <v>3</v>
      </c>
      <c r="I13" s="760" t="s">
        <v>4</v>
      </c>
      <c r="J13" s="758" t="s">
        <v>65</v>
      </c>
      <c r="K13" s="758" t="s">
        <v>5</v>
      </c>
      <c r="L13" s="758" t="s">
        <v>6</v>
      </c>
      <c r="M13" s="760" t="s">
        <v>22</v>
      </c>
      <c r="N13" s="763" t="s">
        <v>7</v>
      </c>
      <c r="O13" s="764"/>
      <c r="P13" s="825"/>
      <c r="Q13" s="765"/>
      <c r="R13" s="763" t="s">
        <v>8</v>
      </c>
      <c r="S13" s="764"/>
      <c r="T13" s="765"/>
      <c r="U13" s="758" t="s">
        <v>9</v>
      </c>
      <c r="V13" s="760" t="s">
        <v>52</v>
      </c>
      <c r="W13" s="758" t="s">
        <v>10</v>
      </c>
      <c r="X13" s="756" t="s">
        <v>102</v>
      </c>
      <c r="Y13" s="757"/>
      <c r="AB13" s="16"/>
    </row>
    <row r="14" spans="2:28" ht="18.75" customHeight="1" thickBot="1">
      <c r="B14" s="759"/>
      <c r="C14" s="784"/>
      <c r="D14" s="762"/>
      <c r="E14" s="762"/>
      <c r="F14" s="761"/>
      <c r="G14" s="761"/>
      <c r="H14" s="759"/>
      <c r="I14" s="762"/>
      <c r="J14" s="759"/>
      <c r="K14" s="759"/>
      <c r="L14" s="759"/>
      <c r="M14" s="761"/>
      <c r="N14" s="91" t="s">
        <v>12</v>
      </c>
      <c r="O14" s="92" t="s">
        <v>40</v>
      </c>
      <c r="P14" s="93" t="s">
        <v>117</v>
      </c>
      <c r="Q14" s="93" t="s">
        <v>118</v>
      </c>
      <c r="R14" s="91" t="s">
        <v>13</v>
      </c>
      <c r="S14" s="92" t="s">
        <v>14</v>
      </c>
      <c r="T14" s="93" t="s">
        <v>235</v>
      </c>
      <c r="U14" s="759"/>
      <c r="V14" s="761"/>
      <c r="W14" s="759"/>
      <c r="X14" s="100" t="s">
        <v>87</v>
      </c>
      <c r="Y14" s="100" t="s">
        <v>80</v>
      </c>
      <c r="Z14" s="1" t="s">
        <v>424</v>
      </c>
      <c r="AA14" s="1" t="s">
        <v>433</v>
      </c>
      <c r="AB14" s="1"/>
    </row>
    <row r="15" spans="2:25" ht="3" customHeight="1" thickBot="1">
      <c r="B15" s="1"/>
      <c r="C15" s="1"/>
      <c r="D15" s="1"/>
      <c r="E15" s="1"/>
      <c r="F15" s="1"/>
      <c r="G15" s="1"/>
      <c r="H15" s="1"/>
      <c r="I15" s="1"/>
      <c r="J15" s="1"/>
      <c r="K15" s="1"/>
      <c r="L15" s="1"/>
      <c r="M15" s="1"/>
      <c r="N15" s="10"/>
      <c r="O15" s="10"/>
      <c r="P15" s="10"/>
      <c r="Q15" s="10"/>
      <c r="R15" s="10"/>
      <c r="S15" s="10"/>
      <c r="T15" s="10"/>
      <c r="U15" s="10"/>
      <c r="V15" s="10"/>
      <c r="W15" s="10"/>
      <c r="X15" s="10"/>
      <c r="Y15" s="10"/>
    </row>
    <row r="16" spans="2:27" ht="12.75" customHeight="1">
      <c r="B16" s="482"/>
      <c r="C16" s="483" t="s">
        <v>46</v>
      </c>
      <c r="D16" s="514"/>
      <c r="E16" s="562"/>
      <c r="F16" s="515"/>
      <c r="G16" s="482"/>
      <c r="H16" s="482"/>
      <c r="I16" s="484"/>
      <c r="J16" s="484"/>
      <c r="K16" s="482"/>
      <c r="L16" s="486"/>
      <c r="M16" s="487"/>
      <c r="N16" s="486"/>
      <c r="O16" s="486"/>
      <c r="P16" s="488"/>
      <c r="Q16" s="488"/>
      <c r="R16" s="482"/>
      <c r="S16" s="482"/>
      <c r="T16" s="490"/>
      <c r="U16" s="491"/>
      <c r="V16" s="490"/>
      <c r="W16" s="548"/>
      <c r="X16" s="548"/>
      <c r="Y16" s="482"/>
      <c r="Z16" s="130"/>
      <c r="AA16" s="131"/>
    </row>
    <row r="17" spans="2:29" s="312" customFormat="1" ht="14.25" customHeight="1">
      <c r="B17" s="471" t="s">
        <v>291</v>
      </c>
      <c r="C17" s="860" t="s">
        <v>323</v>
      </c>
      <c r="D17" s="860"/>
      <c r="E17" s="860"/>
      <c r="F17" s="860"/>
      <c r="G17" s="472" t="s">
        <v>21</v>
      </c>
      <c r="H17" s="471" t="s">
        <v>75</v>
      </c>
      <c r="I17" s="471" t="s">
        <v>109</v>
      </c>
      <c r="J17" s="471" t="s">
        <v>68</v>
      </c>
      <c r="K17" s="549" t="s">
        <v>237</v>
      </c>
      <c r="L17" s="474">
        <f aca="true" t="shared" si="0" ref="L17:L23">N17</f>
        <v>285130.29</v>
      </c>
      <c r="M17" s="475">
        <v>1</v>
      </c>
      <c r="N17" s="476">
        <f>Q17+O17</f>
        <v>285130.29</v>
      </c>
      <c r="O17" s="476">
        <v>285130.29</v>
      </c>
      <c r="P17" s="476">
        <v>0</v>
      </c>
      <c r="Q17" s="476">
        <v>0</v>
      </c>
      <c r="R17" s="472" t="s">
        <v>16</v>
      </c>
      <c r="S17" s="550">
        <v>2500</v>
      </c>
      <c r="T17" s="479">
        <v>1</v>
      </c>
      <c r="U17" s="550">
        <v>63</v>
      </c>
      <c r="V17" s="479" t="s">
        <v>97</v>
      </c>
      <c r="W17" s="480"/>
      <c r="X17" s="480" t="s">
        <v>88</v>
      </c>
      <c r="Y17" s="472"/>
      <c r="Z17" s="427" t="s">
        <v>461</v>
      </c>
      <c r="AA17" s="429" t="s">
        <v>462</v>
      </c>
      <c r="AB17" s="425"/>
      <c r="AC17" s="425"/>
    </row>
    <row r="18" spans="2:29" s="312" customFormat="1" ht="12.75" customHeight="1">
      <c r="B18" s="471" t="s">
        <v>292</v>
      </c>
      <c r="C18" s="848" t="s">
        <v>164</v>
      </c>
      <c r="D18" s="848"/>
      <c r="E18" s="848"/>
      <c r="F18" s="848"/>
      <c r="G18" s="472" t="s">
        <v>21</v>
      </c>
      <c r="H18" s="471" t="s">
        <v>75</v>
      </c>
      <c r="I18" s="471" t="s">
        <v>110</v>
      </c>
      <c r="J18" s="471" t="s">
        <v>68</v>
      </c>
      <c r="K18" s="481" t="s">
        <v>228</v>
      </c>
      <c r="L18" s="474">
        <f t="shared" si="0"/>
        <v>99988.96</v>
      </c>
      <c r="M18" s="475">
        <v>1</v>
      </c>
      <c r="N18" s="476">
        <f>Q18+O18</f>
        <v>99988.96</v>
      </c>
      <c r="O18" s="476">
        <v>99988.96</v>
      </c>
      <c r="P18" s="476">
        <v>0</v>
      </c>
      <c r="Q18" s="476">
        <v>0</v>
      </c>
      <c r="R18" s="472" t="s">
        <v>16</v>
      </c>
      <c r="S18" s="550">
        <v>1500</v>
      </c>
      <c r="T18" s="479">
        <v>1</v>
      </c>
      <c r="U18" s="550">
        <v>175</v>
      </c>
      <c r="V18" s="479" t="s">
        <v>97</v>
      </c>
      <c r="W18" s="480"/>
      <c r="X18" s="480" t="s">
        <v>88</v>
      </c>
      <c r="Y18" s="472"/>
      <c r="Z18" s="427"/>
      <c r="AA18" s="429"/>
      <c r="AB18" s="425"/>
      <c r="AC18" s="425"/>
    </row>
    <row r="19" spans="2:29" s="313" customFormat="1" ht="18" customHeight="1">
      <c r="B19" s="493" t="s">
        <v>290</v>
      </c>
      <c r="C19" s="858" t="s">
        <v>198</v>
      </c>
      <c r="D19" s="858"/>
      <c r="E19" s="858"/>
      <c r="F19" s="858"/>
      <c r="G19" s="494" t="s">
        <v>21</v>
      </c>
      <c r="H19" s="493" t="s">
        <v>69</v>
      </c>
      <c r="I19" s="471" t="s">
        <v>109</v>
      </c>
      <c r="J19" s="493" t="s">
        <v>68</v>
      </c>
      <c r="K19" s="481" t="s">
        <v>225</v>
      </c>
      <c r="L19" s="474">
        <f t="shared" si="0"/>
        <v>95020.92</v>
      </c>
      <c r="M19" s="475">
        <v>1</v>
      </c>
      <c r="N19" s="476">
        <f>Q19+O19</f>
        <v>95020.92</v>
      </c>
      <c r="O19" s="476">
        <v>95020.92</v>
      </c>
      <c r="P19" s="476">
        <v>0</v>
      </c>
      <c r="Q19" s="476">
        <v>0</v>
      </c>
      <c r="R19" s="516" t="s">
        <v>16</v>
      </c>
      <c r="S19" s="550">
        <v>600</v>
      </c>
      <c r="T19" s="479">
        <v>1</v>
      </c>
      <c r="U19" s="551">
        <v>163</v>
      </c>
      <c r="V19" s="499" t="s">
        <v>97</v>
      </c>
      <c r="W19" s="499"/>
      <c r="X19" s="552" t="s">
        <v>88</v>
      </c>
      <c r="Y19" s="472"/>
      <c r="Z19" s="410" t="s">
        <v>435</v>
      </c>
      <c r="AA19" s="409" t="s">
        <v>427</v>
      </c>
      <c r="AB19" s="426"/>
      <c r="AC19" s="426"/>
    </row>
    <row r="20" spans="2:29" s="313" customFormat="1" ht="18" customHeight="1">
      <c r="B20" s="493" t="s">
        <v>293</v>
      </c>
      <c r="C20" s="858" t="s">
        <v>198</v>
      </c>
      <c r="D20" s="858"/>
      <c r="E20" s="858"/>
      <c r="F20" s="858"/>
      <c r="G20" s="494" t="s">
        <v>21</v>
      </c>
      <c r="H20" s="493" t="s">
        <v>69</v>
      </c>
      <c r="I20" s="471" t="s">
        <v>109</v>
      </c>
      <c r="J20" s="493" t="s">
        <v>68</v>
      </c>
      <c r="K20" s="481" t="s">
        <v>325</v>
      </c>
      <c r="L20" s="474">
        <f>N20</f>
        <v>94206.44</v>
      </c>
      <c r="M20" s="475">
        <v>1</v>
      </c>
      <c r="N20" s="476">
        <f>Q20+O20</f>
        <v>94206.44</v>
      </c>
      <c r="O20" s="476">
        <v>94206.44</v>
      </c>
      <c r="P20" s="476">
        <v>0</v>
      </c>
      <c r="Q20" s="476">
        <v>0</v>
      </c>
      <c r="R20" s="516" t="s">
        <v>16</v>
      </c>
      <c r="S20" s="550">
        <v>600</v>
      </c>
      <c r="T20" s="479">
        <v>1</v>
      </c>
      <c r="U20" s="551">
        <v>250</v>
      </c>
      <c r="V20" s="499" t="s">
        <v>97</v>
      </c>
      <c r="W20" s="499"/>
      <c r="X20" s="552" t="s">
        <v>88</v>
      </c>
      <c r="Y20" s="472"/>
      <c r="Z20" s="428" t="s">
        <v>445</v>
      </c>
      <c r="AA20" s="409" t="s">
        <v>432</v>
      </c>
      <c r="AB20" s="426"/>
      <c r="AC20" s="426"/>
    </row>
    <row r="21" spans="2:29" s="313" customFormat="1" ht="18" customHeight="1">
      <c r="B21" s="493" t="s">
        <v>294</v>
      </c>
      <c r="C21" s="858" t="s">
        <v>198</v>
      </c>
      <c r="D21" s="858"/>
      <c r="E21" s="858"/>
      <c r="F21" s="858"/>
      <c r="G21" s="494" t="s">
        <v>21</v>
      </c>
      <c r="H21" s="493" t="s">
        <v>69</v>
      </c>
      <c r="I21" s="471" t="s">
        <v>109</v>
      </c>
      <c r="J21" s="493" t="s">
        <v>68</v>
      </c>
      <c r="K21" s="553" t="s">
        <v>229</v>
      </c>
      <c r="L21" s="496">
        <f t="shared" si="0"/>
        <v>142551.45</v>
      </c>
      <c r="M21" s="475">
        <v>1</v>
      </c>
      <c r="N21" s="496">
        <f>Q21+P21+O21</f>
        <v>142551.45</v>
      </c>
      <c r="O21" s="496">
        <v>142551.45</v>
      </c>
      <c r="P21" s="496">
        <v>0</v>
      </c>
      <c r="Q21" s="496">
        <v>0</v>
      </c>
      <c r="R21" s="516" t="s">
        <v>16</v>
      </c>
      <c r="S21" s="494">
        <v>450</v>
      </c>
      <c r="T21" s="479">
        <v>1</v>
      </c>
      <c r="U21" s="551">
        <v>72</v>
      </c>
      <c r="V21" s="499" t="s">
        <v>97</v>
      </c>
      <c r="W21" s="499"/>
      <c r="X21" s="480" t="s">
        <v>88</v>
      </c>
      <c r="Y21" s="480"/>
      <c r="Z21" s="410" t="s">
        <v>454</v>
      </c>
      <c r="AA21" s="409" t="s">
        <v>455</v>
      </c>
      <c r="AB21" s="426"/>
      <c r="AC21" s="426"/>
    </row>
    <row r="22" spans="2:29" s="313" customFormat="1" ht="18" customHeight="1">
      <c r="B22" s="493" t="s">
        <v>313</v>
      </c>
      <c r="C22" s="858" t="s">
        <v>198</v>
      </c>
      <c r="D22" s="858"/>
      <c r="E22" s="858"/>
      <c r="F22" s="858"/>
      <c r="G22" s="494" t="s">
        <v>21</v>
      </c>
      <c r="H22" s="493" t="s">
        <v>69</v>
      </c>
      <c r="I22" s="471" t="s">
        <v>109</v>
      </c>
      <c r="J22" s="493" t="s">
        <v>68</v>
      </c>
      <c r="K22" s="553" t="s">
        <v>230</v>
      </c>
      <c r="L22" s="496">
        <f t="shared" si="0"/>
        <v>288929.41</v>
      </c>
      <c r="M22" s="475">
        <v>1</v>
      </c>
      <c r="N22" s="496">
        <f>Q22+P22+O22</f>
        <v>288929.41</v>
      </c>
      <c r="O22" s="496">
        <v>288929.41</v>
      </c>
      <c r="P22" s="496">
        <v>0</v>
      </c>
      <c r="Q22" s="496">
        <v>0</v>
      </c>
      <c r="R22" s="516" t="s">
        <v>16</v>
      </c>
      <c r="S22" s="494">
        <v>900</v>
      </c>
      <c r="T22" s="479">
        <v>1</v>
      </c>
      <c r="U22" s="551">
        <v>160</v>
      </c>
      <c r="V22" s="499" t="s">
        <v>97</v>
      </c>
      <c r="W22" s="499"/>
      <c r="X22" s="480" t="s">
        <v>88</v>
      </c>
      <c r="Y22" s="480"/>
      <c r="Z22" s="410" t="s">
        <v>436</v>
      </c>
      <c r="AA22" s="409" t="s">
        <v>427</v>
      </c>
      <c r="AB22" s="426"/>
      <c r="AC22" s="426"/>
    </row>
    <row r="23" spans="2:29" s="313" customFormat="1" ht="18" customHeight="1">
      <c r="B23" s="493" t="s">
        <v>324</v>
      </c>
      <c r="C23" s="858" t="s">
        <v>198</v>
      </c>
      <c r="D23" s="858"/>
      <c r="E23" s="858"/>
      <c r="F23" s="858"/>
      <c r="G23" s="494" t="s">
        <v>21</v>
      </c>
      <c r="H23" s="493" t="s">
        <v>69</v>
      </c>
      <c r="I23" s="471" t="s">
        <v>109</v>
      </c>
      <c r="J23" s="493" t="s">
        <v>68</v>
      </c>
      <c r="K23" s="553" t="s">
        <v>326</v>
      </c>
      <c r="L23" s="496">
        <f t="shared" si="0"/>
        <v>138454.06</v>
      </c>
      <c r="M23" s="475">
        <v>1</v>
      </c>
      <c r="N23" s="496">
        <f>Q23+P23+O23</f>
        <v>138454.06</v>
      </c>
      <c r="O23" s="496">
        <v>138454.06</v>
      </c>
      <c r="P23" s="496">
        <v>0</v>
      </c>
      <c r="Q23" s="496">
        <v>0</v>
      </c>
      <c r="R23" s="516" t="s">
        <v>16</v>
      </c>
      <c r="S23" s="494">
        <v>900</v>
      </c>
      <c r="T23" s="479">
        <v>1</v>
      </c>
      <c r="U23" s="551">
        <v>160</v>
      </c>
      <c r="V23" s="499" t="s">
        <v>97</v>
      </c>
      <c r="W23" s="499"/>
      <c r="X23" s="480" t="s">
        <v>88</v>
      </c>
      <c r="Y23" s="480"/>
      <c r="Z23" s="410" t="s">
        <v>434</v>
      </c>
      <c r="AA23" s="409" t="s">
        <v>432</v>
      </c>
      <c r="AB23" s="426"/>
      <c r="AC23" s="426"/>
    </row>
    <row r="24" spans="2:30" ht="7.5" customHeight="1" thickBot="1">
      <c r="B24" s="555"/>
      <c r="C24" s="861"/>
      <c r="D24" s="861"/>
      <c r="E24" s="861"/>
      <c r="F24" s="861"/>
      <c r="G24" s="509"/>
      <c r="H24" s="509"/>
      <c r="I24" s="556"/>
      <c r="J24" s="556"/>
      <c r="K24" s="557"/>
      <c r="L24" s="558"/>
      <c r="M24" s="559"/>
      <c r="N24" s="507"/>
      <c r="O24" s="507"/>
      <c r="P24" s="507"/>
      <c r="Q24" s="507"/>
      <c r="R24" s="509"/>
      <c r="S24" s="560"/>
      <c r="T24" s="561"/>
      <c r="U24" s="512"/>
      <c r="V24" s="561"/>
      <c r="W24" s="513"/>
      <c r="X24" s="513"/>
      <c r="Y24" s="509"/>
      <c r="Z24" s="244"/>
      <c r="AA24" s="247"/>
      <c r="AB24" s="33"/>
      <c r="AC24" s="33"/>
      <c r="AD24" s="33"/>
    </row>
    <row r="25" spans="2:30" ht="13.5" thickBot="1">
      <c r="B25" s="1"/>
      <c r="C25" s="50"/>
      <c r="D25" s="50"/>
      <c r="E25" s="50"/>
      <c r="F25" s="50"/>
      <c r="G25" s="50"/>
      <c r="H25" s="1"/>
      <c r="I25" s="1"/>
      <c r="J25" s="1"/>
      <c r="K25" s="49" t="s">
        <v>12</v>
      </c>
      <c r="L25" s="46">
        <f>SUM(L17:L24)</f>
        <v>1144281.53</v>
      </c>
      <c r="M25" s="77"/>
      <c r="N25" s="46">
        <f>SUM(N17:N24)</f>
        <v>1144281.53</v>
      </c>
      <c r="O25" s="46">
        <f>SUM(O16:O24)</f>
        <v>1144281.53</v>
      </c>
      <c r="P25" s="46">
        <f>SUM(P14:P24)</f>
        <v>0</v>
      </c>
      <c r="Q25" s="46">
        <f>SUM(Q14:Q24)</f>
        <v>0</v>
      </c>
      <c r="R25" s="67"/>
      <c r="S25" s="50"/>
      <c r="T25" s="53"/>
      <c r="U25" s="53"/>
      <c r="V25" s="53"/>
      <c r="W25" s="53"/>
      <c r="X25" s="53"/>
      <c r="Y25" s="53"/>
      <c r="Z25" s="248"/>
      <c r="AA25" s="247"/>
      <c r="AB25" s="33"/>
      <c r="AC25" s="33"/>
      <c r="AD25" s="33"/>
    </row>
    <row r="26" spans="13:30" ht="12.75">
      <c r="M26" s="19"/>
      <c r="Z26" s="33"/>
      <c r="AA26" s="776"/>
      <c r="AB26" s="776"/>
      <c r="AC26" s="203"/>
      <c r="AD26" s="33"/>
    </row>
    <row r="27" spans="3:30" ht="12.75">
      <c r="C27" s="39"/>
      <c r="D27" s="39"/>
      <c r="E27" s="39"/>
      <c r="F27" s="39"/>
      <c r="O27" s="197"/>
      <c r="P27" s="197"/>
      <c r="Q27" s="78"/>
      <c r="T27" s="782" t="s">
        <v>397</v>
      </c>
      <c r="U27" s="782"/>
      <c r="V27" s="782"/>
      <c r="W27" s="782"/>
      <c r="X27" s="782"/>
      <c r="Y27" s="782"/>
      <c r="Z27" s="33"/>
      <c r="AA27" s="33"/>
      <c r="AB27" s="33"/>
      <c r="AC27" s="33"/>
      <c r="AD27" s="33"/>
    </row>
    <row r="28" spans="15:30" ht="15.75" customHeight="1">
      <c r="O28" s="78"/>
      <c r="P28" s="78"/>
      <c r="T28" s="859" t="s">
        <v>19</v>
      </c>
      <c r="U28" s="859"/>
      <c r="V28" s="859"/>
      <c r="W28" s="859"/>
      <c r="X28" s="859"/>
      <c r="Y28" s="859"/>
      <c r="Z28" s="33"/>
      <c r="AA28" s="33"/>
      <c r="AB28" s="33"/>
      <c r="AC28" s="33"/>
      <c r="AD28" s="33"/>
    </row>
  </sheetData>
  <sheetProtection/>
  <mergeCells count="33">
    <mergeCell ref="AA26:AB26"/>
    <mergeCell ref="C24:F24"/>
    <mergeCell ref="C21:F21"/>
    <mergeCell ref="C23:F23"/>
    <mergeCell ref="C22:F22"/>
    <mergeCell ref="L13:L14"/>
    <mergeCell ref="N13:Q13"/>
    <mergeCell ref="J13:J14"/>
    <mergeCell ref="M13:M14"/>
    <mergeCell ref="C18:F18"/>
    <mergeCell ref="C17:F17"/>
    <mergeCell ref="T28:Y28"/>
    <mergeCell ref="W13:W14"/>
    <mergeCell ref="T27:Y27"/>
    <mergeCell ref="U13:U14"/>
    <mergeCell ref="V13:V14"/>
    <mergeCell ref="R13:T13"/>
    <mergeCell ref="X13:Y13"/>
    <mergeCell ref="B1:Y1"/>
    <mergeCell ref="B2:Y2"/>
    <mergeCell ref="B3:Y3"/>
    <mergeCell ref="B10:Y10"/>
    <mergeCell ref="K5:O5"/>
    <mergeCell ref="K6:O6"/>
    <mergeCell ref="Q4:R4"/>
    <mergeCell ref="C20:F20"/>
    <mergeCell ref="B13:B14"/>
    <mergeCell ref="C13:F14"/>
    <mergeCell ref="K13:K14"/>
    <mergeCell ref="H13:H14"/>
    <mergeCell ref="G13:G14"/>
    <mergeCell ref="I13:I14"/>
    <mergeCell ref="C19:F19"/>
  </mergeCells>
  <printOptions horizontalCentered="1"/>
  <pageMargins left="0" right="0" top="0.984251968503937" bottom="0.5905511811023623" header="0" footer="0"/>
  <pageSetup horizontalDpi="600" verticalDpi="600" orientation="landscape" paperSize="5" scale="65" r:id="rId2"/>
  <drawing r:id="rId1"/>
</worksheet>
</file>

<file path=xl/worksheets/sheet9.xml><?xml version="1.0" encoding="utf-8"?>
<worksheet xmlns="http://schemas.openxmlformats.org/spreadsheetml/2006/main" xmlns:r="http://schemas.openxmlformats.org/officeDocument/2006/relationships">
  <dimension ref="A1:AA31"/>
  <sheetViews>
    <sheetView view="pageBreakPreview" zoomScaleSheetLayoutView="100" zoomScalePageLayoutView="0" workbookViewId="0" topLeftCell="A10">
      <selection activeCell="T38" sqref="T38"/>
    </sheetView>
  </sheetViews>
  <sheetFormatPr defaultColWidth="11.421875" defaultRowHeight="12.75"/>
  <cols>
    <col min="1" max="1" width="1.1484375" style="15" customWidth="1"/>
    <col min="2" max="2" width="10.57421875" style="15" customWidth="1"/>
    <col min="3" max="6" width="10.7109375" style="15" customWidth="1"/>
    <col min="7" max="7" width="8.140625" style="15" customWidth="1"/>
    <col min="8" max="8" width="5.7109375" style="15" customWidth="1"/>
    <col min="9" max="10" width="8.140625" style="15" customWidth="1"/>
    <col min="11" max="11" width="19.28125" style="15" customWidth="1"/>
    <col min="12" max="12" width="13.421875" style="15" customWidth="1"/>
    <col min="13" max="13" width="7.421875" style="15" customWidth="1"/>
    <col min="14" max="16" width="12.7109375" style="15" customWidth="1"/>
    <col min="17" max="17" width="8.57421875" style="15" customWidth="1"/>
    <col min="18" max="18" width="8.28125" style="15" customWidth="1"/>
    <col min="19" max="19" width="9.421875" style="15" customWidth="1"/>
    <col min="20" max="20" width="11.00390625" style="15" customWidth="1"/>
    <col min="21" max="21" width="12.7109375" style="15" customWidth="1"/>
    <col min="22" max="22" width="9.00390625" style="15" customWidth="1"/>
    <col min="23" max="23" width="9.28125" style="15" customWidth="1"/>
    <col min="24" max="24" width="5.00390625" style="15" customWidth="1"/>
    <col min="25" max="25" width="13.8515625" style="15" bestFit="1" customWidth="1"/>
    <col min="26" max="16384" width="11.421875" style="15" customWidth="1"/>
  </cols>
  <sheetData>
    <row r="1" spans="2:23" ht="15.75">
      <c r="B1" s="800" t="s">
        <v>35</v>
      </c>
      <c r="C1" s="801"/>
      <c r="D1" s="801"/>
      <c r="E1" s="801"/>
      <c r="F1" s="801"/>
      <c r="G1" s="801"/>
      <c r="H1" s="801"/>
      <c r="I1" s="801"/>
      <c r="J1" s="801"/>
      <c r="K1" s="801"/>
      <c r="L1" s="801"/>
      <c r="M1" s="801"/>
      <c r="N1" s="801"/>
      <c r="O1" s="801"/>
      <c r="P1" s="801"/>
      <c r="Q1" s="801"/>
      <c r="R1" s="801"/>
      <c r="S1" s="801"/>
      <c r="T1" s="801"/>
      <c r="U1" s="801"/>
      <c r="V1" s="801"/>
      <c r="W1" s="802"/>
    </row>
    <row r="2" spans="2:23" ht="15.75">
      <c r="B2" s="772" t="s">
        <v>36</v>
      </c>
      <c r="C2" s="773"/>
      <c r="D2" s="773"/>
      <c r="E2" s="773"/>
      <c r="F2" s="773"/>
      <c r="G2" s="773"/>
      <c r="H2" s="773"/>
      <c r="I2" s="773"/>
      <c r="J2" s="773"/>
      <c r="K2" s="773"/>
      <c r="L2" s="773"/>
      <c r="M2" s="773"/>
      <c r="N2" s="773"/>
      <c r="O2" s="773"/>
      <c r="P2" s="773"/>
      <c r="Q2" s="773"/>
      <c r="R2" s="773"/>
      <c r="S2" s="773"/>
      <c r="T2" s="773"/>
      <c r="U2" s="773"/>
      <c r="V2" s="773"/>
      <c r="W2" s="774"/>
    </row>
    <row r="3" spans="2:23" ht="12.75">
      <c r="B3" s="775" t="s">
        <v>37</v>
      </c>
      <c r="C3" s="776"/>
      <c r="D3" s="776"/>
      <c r="E3" s="776"/>
      <c r="F3" s="776"/>
      <c r="G3" s="776"/>
      <c r="H3" s="776"/>
      <c r="I3" s="776"/>
      <c r="J3" s="776"/>
      <c r="K3" s="776"/>
      <c r="L3" s="776"/>
      <c r="M3" s="776"/>
      <c r="N3" s="776"/>
      <c r="O3" s="776"/>
      <c r="P3" s="776"/>
      <c r="Q3" s="776"/>
      <c r="R3" s="776"/>
      <c r="S3" s="776"/>
      <c r="T3" s="776"/>
      <c r="U3" s="776"/>
      <c r="V3" s="776"/>
      <c r="W3" s="777"/>
    </row>
    <row r="4" spans="4:23" ht="12.75">
      <c r="D4" s="55" t="s">
        <v>32</v>
      </c>
      <c r="E4" s="55" t="s">
        <v>33</v>
      </c>
      <c r="F4" s="55"/>
      <c r="G4" s="33"/>
      <c r="H4" s="33"/>
      <c r="I4" s="33"/>
      <c r="J4" s="33"/>
      <c r="K4" s="33"/>
      <c r="L4" s="33"/>
      <c r="M4" s="33"/>
      <c r="N4" s="33"/>
      <c r="O4" s="33"/>
      <c r="P4" s="779" t="s">
        <v>65</v>
      </c>
      <c r="Q4" s="779"/>
      <c r="R4" s="55" t="s">
        <v>77</v>
      </c>
      <c r="S4" s="33"/>
      <c r="T4" s="33"/>
      <c r="U4" s="33"/>
      <c r="V4" s="33"/>
      <c r="W4" s="57"/>
    </row>
    <row r="5" spans="3:23" ht="12.75">
      <c r="C5" s="55"/>
      <c r="D5" s="55" t="s">
        <v>92</v>
      </c>
      <c r="E5" s="55"/>
      <c r="F5" s="55"/>
      <c r="G5" s="86"/>
      <c r="H5" s="86"/>
      <c r="I5" s="86"/>
      <c r="J5" s="86"/>
      <c r="K5" s="778" t="s">
        <v>233</v>
      </c>
      <c r="L5" s="778"/>
      <c r="M5" s="778"/>
      <c r="N5" s="778"/>
      <c r="O5" s="778"/>
      <c r="P5" s="86"/>
      <c r="Q5" s="86"/>
      <c r="R5" s="86"/>
      <c r="S5" s="33"/>
      <c r="T5" s="33"/>
      <c r="U5" s="33"/>
      <c r="V5" s="33"/>
      <c r="W5" s="57"/>
    </row>
    <row r="6" spans="3:23" ht="12.75">
      <c r="C6" s="55"/>
      <c r="D6" s="55" t="str">
        <f>'CAMINOS RURALES 8'!D6</f>
        <v>FECHA:   31 DE ENERO DE 2014</v>
      </c>
      <c r="E6" s="55"/>
      <c r="F6" s="55"/>
      <c r="G6" s="87"/>
      <c r="H6" s="87"/>
      <c r="I6" s="87"/>
      <c r="J6" s="87"/>
      <c r="K6" s="776" t="s">
        <v>40</v>
      </c>
      <c r="L6" s="776"/>
      <c r="M6" s="776"/>
      <c r="N6" s="776"/>
      <c r="O6" s="776"/>
      <c r="P6" s="106" t="s">
        <v>79</v>
      </c>
      <c r="Q6" s="106"/>
      <c r="R6" s="106"/>
      <c r="S6" s="106"/>
      <c r="T6" s="106"/>
      <c r="U6" s="106"/>
      <c r="V6" s="33"/>
      <c r="W6" s="57"/>
    </row>
    <row r="7" spans="4:23" ht="12.75">
      <c r="D7" s="55" t="s">
        <v>30</v>
      </c>
      <c r="E7" s="55" t="s">
        <v>31</v>
      </c>
      <c r="F7" s="55"/>
      <c r="G7" s="33"/>
      <c r="H7" s="33"/>
      <c r="I7" s="33"/>
      <c r="J7" s="33"/>
      <c r="K7" s="33"/>
      <c r="L7" s="33"/>
      <c r="M7" s="33"/>
      <c r="N7" s="33"/>
      <c r="O7" s="33"/>
      <c r="P7" s="108" t="s">
        <v>89</v>
      </c>
      <c r="Q7" s="107" t="s">
        <v>90</v>
      </c>
      <c r="R7" s="33"/>
      <c r="S7" s="33"/>
      <c r="T7" s="106"/>
      <c r="V7" s="33"/>
      <c r="W7" s="57"/>
    </row>
    <row r="8" spans="3:23" ht="12.75">
      <c r="C8" s="55"/>
      <c r="D8" s="55" t="s">
        <v>522</v>
      </c>
      <c r="E8" s="55"/>
      <c r="F8" s="55"/>
      <c r="G8" s="33"/>
      <c r="H8" s="33"/>
      <c r="I8" s="33"/>
      <c r="J8" s="33"/>
      <c r="K8" s="33"/>
      <c r="L8" s="33"/>
      <c r="M8" s="33"/>
      <c r="N8" s="33"/>
      <c r="O8" s="33"/>
      <c r="P8" s="108" t="s">
        <v>81</v>
      </c>
      <c r="Q8" s="107" t="s">
        <v>91</v>
      </c>
      <c r="R8" s="55"/>
      <c r="S8" s="33"/>
      <c r="T8" s="33"/>
      <c r="U8" s="33"/>
      <c r="V8" s="33"/>
      <c r="W8" s="57"/>
    </row>
    <row r="9" spans="3:23" ht="12.75">
      <c r="C9" s="55"/>
      <c r="D9" s="55" t="s">
        <v>523</v>
      </c>
      <c r="E9" s="55"/>
      <c r="F9" s="55"/>
      <c r="G9" s="33"/>
      <c r="H9" s="33"/>
      <c r="I9" s="33"/>
      <c r="J9" s="33"/>
      <c r="K9" s="33"/>
      <c r="L9" s="33"/>
      <c r="M9" s="33"/>
      <c r="N9" s="33"/>
      <c r="O9" s="33"/>
      <c r="P9" s="33"/>
      <c r="Q9" s="33"/>
      <c r="R9" s="33"/>
      <c r="S9" s="33"/>
      <c r="T9" s="33"/>
      <c r="U9" s="33"/>
      <c r="V9" s="33"/>
      <c r="W9" s="57"/>
    </row>
    <row r="10" spans="2:23" ht="12.75">
      <c r="B10" s="769" t="s">
        <v>34</v>
      </c>
      <c r="C10" s="770"/>
      <c r="D10" s="770"/>
      <c r="E10" s="770"/>
      <c r="F10" s="770"/>
      <c r="G10" s="770"/>
      <c r="H10" s="770"/>
      <c r="I10" s="770"/>
      <c r="J10" s="770"/>
      <c r="K10" s="770"/>
      <c r="L10" s="770"/>
      <c r="M10" s="770"/>
      <c r="N10" s="770"/>
      <c r="O10" s="770"/>
      <c r="P10" s="770"/>
      <c r="Q10" s="770"/>
      <c r="R10" s="770"/>
      <c r="S10" s="770"/>
      <c r="T10" s="770"/>
      <c r="U10" s="770"/>
      <c r="V10" s="770"/>
      <c r="W10" s="771"/>
    </row>
    <row r="11" spans="2:23" ht="13.5" thickBot="1">
      <c r="B11" s="58"/>
      <c r="C11" s="59"/>
      <c r="D11" s="59"/>
      <c r="E11" s="59"/>
      <c r="F11" s="59"/>
      <c r="G11" s="59"/>
      <c r="H11" s="59"/>
      <c r="I11" s="59"/>
      <c r="J11" s="59"/>
      <c r="K11" s="59"/>
      <c r="L11" s="59"/>
      <c r="M11" s="59"/>
      <c r="N11" s="59"/>
      <c r="O11" s="59"/>
      <c r="P11" s="59"/>
      <c r="Q11" s="59"/>
      <c r="R11" s="59"/>
      <c r="S11" s="59"/>
      <c r="T11" s="60" t="s">
        <v>38</v>
      </c>
      <c r="U11" s="61">
        <v>9</v>
      </c>
      <c r="V11" s="61" t="s">
        <v>39</v>
      </c>
      <c r="W11" s="62">
        <v>12</v>
      </c>
    </row>
    <row r="12" ht="13.5" thickBot="1"/>
    <row r="13" spans="1:25" ht="12.75" customHeight="1">
      <c r="A13" s="16"/>
      <c r="B13" s="758" t="s">
        <v>0</v>
      </c>
      <c r="C13" s="756" t="s">
        <v>1</v>
      </c>
      <c r="D13" s="760"/>
      <c r="E13" s="760"/>
      <c r="F13" s="757"/>
      <c r="G13" s="757" t="s">
        <v>2</v>
      </c>
      <c r="H13" s="758" t="s">
        <v>3</v>
      </c>
      <c r="I13" s="760" t="s">
        <v>4</v>
      </c>
      <c r="J13" s="758" t="s">
        <v>65</v>
      </c>
      <c r="K13" s="758" t="s">
        <v>5</v>
      </c>
      <c r="L13" s="758" t="s">
        <v>6</v>
      </c>
      <c r="M13" s="760" t="s">
        <v>22</v>
      </c>
      <c r="N13" s="763" t="s">
        <v>7</v>
      </c>
      <c r="O13" s="764"/>
      <c r="P13" s="765"/>
      <c r="Q13" s="763" t="s">
        <v>8</v>
      </c>
      <c r="R13" s="764"/>
      <c r="S13" s="765"/>
      <c r="T13" s="758" t="s">
        <v>9</v>
      </c>
      <c r="U13" s="760" t="s">
        <v>53</v>
      </c>
      <c r="V13" s="758" t="s">
        <v>10</v>
      </c>
      <c r="W13" s="758" t="s">
        <v>11</v>
      </c>
      <c r="Y13" s="16"/>
    </row>
    <row r="14" spans="2:23" ht="18.75" customHeight="1" thickBot="1">
      <c r="B14" s="759"/>
      <c r="C14" s="784"/>
      <c r="D14" s="762"/>
      <c r="E14" s="762"/>
      <c r="F14" s="761"/>
      <c r="G14" s="761"/>
      <c r="H14" s="759"/>
      <c r="I14" s="762"/>
      <c r="J14" s="759"/>
      <c r="K14" s="759"/>
      <c r="L14" s="759"/>
      <c r="M14" s="761"/>
      <c r="N14" s="91" t="s">
        <v>12</v>
      </c>
      <c r="O14" s="92" t="s">
        <v>40</v>
      </c>
      <c r="P14" s="93" t="s">
        <v>94</v>
      </c>
      <c r="Q14" s="91" t="s">
        <v>13</v>
      </c>
      <c r="R14" s="92" t="s">
        <v>14</v>
      </c>
      <c r="S14" s="93" t="s">
        <v>235</v>
      </c>
      <c r="T14" s="759"/>
      <c r="U14" s="761"/>
      <c r="V14" s="759"/>
      <c r="W14" s="759"/>
    </row>
    <row r="15" spans="2:23" ht="3.75" customHeight="1" thickBot="1">
      <c r="B15" s="1"/>
      <c r="C15" s="1"/>
      <c r="D15" s="1"/>
      <c r="E15" s="1"/>
      <c r="F15" s="1"/>
      <c r="G15" s="1"/>
      <c r="H15" s="1"/>
      <c r="I15" s="1"/>
      <c r="J15" s="1"/>
      <c r="K15" s="1"/>
      <c r="L15" s="1"/>
      <c r="M15" s="1"/>
      <c r="N15" s="10"/>
      <c r="O15" s="10"/>
      <c r="P15" s="10"/>
      <c r="Q15" s="10"/>
      <c r="R15" s="10"/>
      <c r="S15" s="10"/>
      <c r="T15" s="10"/>
      <c r="U15" s="10"/>
      <c r="V15" s="10"/>
      <c r="W15" s="10"/>
    </row>
    <row r="16" spans="2:23" ht="12.75" customHeight="1">
      <c r="B16" s="8"/>
      <c r="C16" s="68" t="s">
        <v>45</v>
      </c>
      <c r="D16" s="69"/>
      <c r="E16" s="69"/>
      <c r="F16" s="70"/>
      <c r="G16" s="8"/>
      <c r="H16" s="8"/>
      <c r="I16" s="12"/>
      <c r="J16" s="12"/>
      <c r="K16" s="8"/>
      <c r="L16" s="23"/>
      <c r="M16" s="82"/>
      <c r="N16" s="27"/>
      <c r="O16" s="27"/>
      <c r="P16" s="28"/>
      <c r="Q16" s="8"/>
      <c r="R16" s="8"/>
      <c r="S16" s="81"/>
      <c r="T16" s="71"/>
      <c r="U16" s="83"/>
      <c r="V16" s="32"/>
      <c r="W16" s="29"/>
    </row>
    <row r="17" spans="2:27" s="312" customFormat="1" ht="32.25" customHeight="1">
      <c r="B17" s="472" t="s">
        <v>330</v>
      </c>
      <c r="C17" s="862" t="s">
        <v>201</v>
      </c>
      <c r="D17" s="862"/>
      <c r="E17" s="862"/>
      <c r="F17" s="862"/>
      <c r="G17" s="472" t="s">
        <v>21</v>
      </c>
      <c r="H17" s="472">
        <v>10</v>
      </c>
      <c r="I17" s="472">
        <v>1040</v>
      </c>
      <c r="J17" s="471" t="s">
        <v>76</v>
      </c>
      <c r="K17" s="563" t="s">
        <v>196</v>
      </c>
      <c r="L17" s="539">
        <f aca="true" t="shared" si="0" ref="L17:L22">N17</f>
        <v>899361</v>
      </c>
      <c r="M17" s="540">
        <v>1</v>
      </c>
      <c r="N17" s="474">
        <f aca="true" t="shared" si="1" ref="N17:N22">O17</f>
        <v>899361</v>
      </c>
      <c r="O17" s="474">
        <v>899361</v>
      </c>
      <c r="P17" s="564">
        <v>0</v>
      </c>
      <c r="Q17" s="540" t="s">
        <v>29</v>
      </c>
      <c r="R17" s="565">
        <v>1</v>
      </c>
      <c r="S17" s="566">
        <v>1</v>
      </c>
      <c r="T17" s="536">
        <v>300</v>
      </c>
      <c r="U17" s="479" t="s">
        <v>515</v>
      </c>
      <c r="V17" s="542" t="s">
        <v>23</v>
      </c>
      <c r="W17" s="542" t="s">
        <v>87</v>
      </c>
      <c r="X17" s="333"/>
      <c r="Z17" s="131"/>
      <c r="AA17" s="130"/>
    </row>
    <row r="18" spans="2:27" s="312" customFormat="1" ht="32.25" customHeight="1">
      <c r="B18" s="472" t="s">
        <v>333</v>
      </c>
      <c r="C18" s="862" t="s">
        <v>327</v>
      </c>
      <c r="D18" s="862"/>
      <c r="E18" s="862"/>
      <c r="F18" s="862"/>
      <c r="G18" s="472" t="s">
        <v>21</v>
      </c>
      <c r="H18" s="472">
        <v>10</v>
      </c>
      <c r="I18" s="472">
        <v>1040</v>
      </c>
      <c r="J18" s="471" t="s">
        <v>76</v>
      </c>
      <c r="K18" s="563" t="s">
        <v>57</v>
      </c>
      <c r="L18" s="539">
        <f t="shared" si="0"/>
        <v>90000</v>
      </c>
      <c r="M18" s="540">
        <v>1</v>
      </c>
      <c r="N18" s="474">
        <f t="shared" si="1"/>
        <v>90000</v>
      </c>
      <c r="O18" s="474">
        <v>90000</v>
      </c>
      <c r="P18" s="564">
        <v>0</v>
      </c>
      <c r="Q18" s="540" t="s">
        <v>338</v>
      </c>
      <c r="R18" s="565">
        <v>100</v>
      </c>
      <c r="S18" s="566">
        <v>1</v>
      </c>
      <c r="T18" s="536">
        <v>328</v>
      </c>
      <c r="U18" s="479" t="s">
        <v>515</v>
      </c>
      <c r="V18" s="542" t="s">
        <v>23</v>
      </c>
      <c r="W18" s="542" t="s">
        <v>87</v>
      </c>
      <c r="X18" s="333"/>
      <c r="Z18" s="131"/>
      <c r="AA18" s="130"/>
    </row>
    <row r="19" spans="2:27" s="312" customFormat="1" ht="32.25" customHeight="1">
      <c r="B19" s="472" t="s">
        <v>334</v>
      </c>
      <c r="C19" s="862" t="s">
        <v>339</v>
      </c>
      <c r="D19" s="862"/>
      <c r="E19" s="862"/>
      <c r="F19" s="862"/>
      <c r="G19" s="472" t="s">
        <v>21</v>
      </c>
      <c r="H19" s="472">
        <v>10</v>
      </c>
      <c r="I19" s="472">
        <v>1040</v>
      </c>
      <c r="J19" s="471" t="s">
        <v>76</v>
      </c>
      <c r="K19" s="563" t="s">
        <v>61</v>
      </c>
      <c r="L19" s="539">
        <v>40000</v>
      </c>
      <c r="M19" s="540">
        <v>1</v>
      </c>
      <c r="N19" s="474">
        <f t="shared" si="1"/>
        <v>40000</v>
      </c>
      <c r="O19" s="474">
        <v>40000</v>
      </c>
      <c r="P19" s="564">
        <v>0</v>
      </c>
      <c r="Q19" s="540" t="s">
        <v>338</v>
      </c>
      <c r="R19" s="565">
        <v>60</v>
      </c>
      <c r="S19" s="566">
        <v>1</v>
      </c>
      <c r="T19" s="536">
        <v>360</v>
      </c>
      <c r="U19" s="479" t="s">
        <v>515</v>
      </c>
      <c r="V19" s="542" t="s">
        <v>23</v>
      </c>
      <c r="W19" s="542" t="s">
        <v>87</v>
      </c>
      <c r="X19" s="333"/>
      <c r="Z19" s="131"/>
      <c r="AA19" s="130"/>
    </row>
    <row r="20" spans="2:27" s="312" customFormat="1" ht="32.25" customHeight="1">
      <c r="B20" s="472" t="s">
        <v>331</v>
      </c>
      <c r="C20" s="862" t="s">
        <v>328</v>
      </c>
      <c r="D20" s="862"/>
      <c r="E20" s="862"/>
      <c r="F20" s="862"/>
      <c r="G20" s="472" t="s">
        <v>21</v>
      </c>
      <c r="H20" s="472">
        <v>10</v>
      </c>
      <c r="I20" s="472">
        <v>10332</v>
      </c>
      <c r="J20" s="471" t="s">
        <v>76</v>
      </c>
      <c r="K20" s="563" t="s">
        <v>329</v>
      </c>
      <c r="L20" s="539">
        <f t="shared" si="0"/>
        <v>85339.5</v>
      </c>
      <c r="M20" s="540">
        <v>1</v>
      </c>
      <c r="N20" s="474">
        <f t="shared" si="1"/>
        <v>85339.5</v>
      </c>
      <c r="O20" s="474">
        <v>85339.5</v>
      </c>
      <c r="P20" s="564">
        <v>0</v>
      </c>
      <c r="Q20" s="540" t="s">
        <v>16</v>
      </c>
      <c r="R20" s="565">
        <v>20</v>
      </c>
      <c r="S20" s="566">
        <v>1</v>
      </c>
      <c r="T20" s="536">
        <v>185</v>
      </c>
      <c r="U20" s="479" t="s">
        <v>515</v>
      </c>
      <c r="V20" s="542" t="s">
        <v>23</v>
      </c>
      <c r="W20" s="542" t="s">
        <v>87</v>
      </c>
      <c r="X20" s="333"/>
      <c r="Z20" s="131">
        <v>85339.52</v>
      </c>
      <c r="AA20" s="130" t="e">
        <f>#REF!-Z20</f>
        <v>#REF!</v>
      </c>
    </row>
    <row r="21" spans="2:27" s="312" customFormat="1" ht="32.25" customHeight="1">
      <c r="B21" s="472" t="s">
        <v>332</v>
      </c>
      <c r="C21" s="862" t="s">
        <v>328</v>
      </c>
      <c r="D21" s="862"/>
      <c r="E21" s="862"/>
      <c r="F21" s="862"/>
      <c r="G21" s="472" t="s">
        <v>21</v>
      </c>
      <c r="H21" s="472">
        <v>10</v>
      </c>
      <c r="I21" s="472">
        <v>10332</v>
      </c>
      <c r="J21" s="471" t="s">
        <v>76</v>
      </c>
      <c r="K21" s="563" t="s">
        <v>186</v>
      </c>
      <c r="L21" s="539">
        <f t="shared" si="0"/>
        <v>85339.5</v>
      </c>
      <c r="M21" s="540">
        <v>1</v>
      </c>
      <c r="N21" s="474">
        <f t="shared" si="1"/>
        <v>85339.5</v>
      </c>
      <c r="O21" s="474">
        <v>85339.5</v>
      </c>
      <c r="P21" s="564">
        <v>0</v>
      </c>
      <c r="Q21" s="540" t="s">
        <v>16</v>
      </c>
      <c r="R21" s="565">
        <v>20</v>
      </c>
      <c r="S21" s="566">
        <v>1</v>
      </c>
      <c r="T21" s="536">
        <v>71</v>
      </c>
      <c r="U21" s="479" t="s">
        <v>515</v>
      </c>
      <c r="V21" s="542" t="s">
        <v>23</v>
      </c>
      <c r="W21" s="542" t="s">
        <v>87</v>
      </c>
      <c r="X21" s="333"/>
      <c r="Z21" s="131">
        <v>85339.52</v>
      </c>
      <c r="AA21" s="130" t="e">
        <f>#REF!-Z21</f>
        <v>#REF!</v>
      </c>
    </row>
    <row r="22" spans="2:27" s="312" customFormat="1" ht="32.25" customHeight="1">
      <c r="B22" s="472" t="s">
        <v>335</v>
      </c>
      <c r="C22" s="862" t="s">
        <v>336</v>
      </c>
      <c r="D22" s="862"/>
      <c r="E22" s="862"/>
      <c r="F22" s="862"/>
      <c r="G22" s="472" t="s">
        <v>21</v>
      </c>
      <c r="H22" s="472">
        <v>10</v>
      </c>
      <c r="I22" s="472">
        <v>1033218</v>
      </c>
      <c r="J22" s="471" t="s">
        <v>76</v>
      </c>
      <c r="K22" s="563" t="s">
        <v>196</v>
      </c>
      <c r="L22" s="539">
        <f t="shared" si="0"/>
        <v>399960</v>
      </c>
      <c r="M22" s="540">
        <v>1</v>
      </c>
      <c r="N22" s="474">
        <f t="shared" si="1"/>
        <v>399960</v>
      </c>
      <c r="O22" s="474">
        <v>399960</v>
      </c>
      <c r="P22" s="564">
        <v>0</v>
      </c>
      <c r="Q22" s="540" t="s">
        <v>337</v>
      </c>
      <c r="R22" s="565">
        <v>250</v>
      </c>
      <c r="S22" s="566">
        <v>1</v>
      </c>
      <c r="T22" s="536">
        <v>500</v>
      </c>
      <c r="U22" s="479" t="s">
        <v>515</v>
      </c>
      <c r="V22" s="542" t="s">
        <v>23</v>
      </c>
      <c r="W22" s="542" t="s">
        <v>87</v>
      </c>
      <c r="X22" s="333"/>
      <c r="Z22" s="131"/>
      <c r="AA22" s="130"/>
    </row>
    <row r="23" spans="2:23" ht="12.75" customHeight="1" thickBot="1">
      <c r="B23" s="555"/>
      <c r="C23" s="864"/>
      <c r="D23" s="865"/>
      <c r="E23" s="865"/>
      <c r="F23" s="866"/>
      <c r="G23" s="509"/>
      <c r="H23" s="509"/>
      <c r="I23" s="556"/>
      <c r="J23" s="556"/>
      <c r="K23" s="544"/>
      <c r="L23" s="543"/>
      <c r="M23" s="545"/>
      <c r="N23" s="546"/>
      <c r="O23" s="546"/>
      <c r="P23" s="543"/>
      <c r="Q23" s="509"/>
      <c r="R23" s="560"/>
      <c r="S23" s="561"/>
      <c r="T23" s="567"/>
      <c r="U23" s="561"/>
      <c r="V23" s="513"/>
      <c r="W23" s="509"/>
    </row>
    <row r="24" spans="2:27" ht="13.5" thickBot="1">
      <c r="B24" s="1"/>
      <c r="C24" s="53"/>
      <c r="D24" s="53"/>
      <c r="E24" s="53"/>
      <c r="F24" s="53"/>
      <c r="G24" s="53"/>
      <c r="H24" s="1"/>
      <c r="I24" s="1"/>
      <c r="J24" s="1"/>
      <c r="K24" s="49" t="s">
        <v>12</v>
      </c>
      <c r="L24" s="46">
        <f>SUM(L16:L23)</f>
        <v>1600000</v>
      </c>
      <c r="M24" s="77"/>
      <c r="N24" s="46">
        <f>SUM(N16:N23)</f>
        <v>1600000</v>
      </c>
      <c r="O24" s="46">
        <f>SUM(O16:O23)</f>
        <v>1600000</v>
      </c>
      <c r="P24" s="46">
        <f>SUM(P14:P23)</f>
        <v>0</v>
      </c>
      <c r="Q24" s="54"/>
      <c r="R24" s="53"/>
      <c r="S24" s="53"/>
      <c r="T24" s="53"/>
      <c r="U24" s="53"/>
      <c r="V24" s="53"/>
      <c r="W24" s="53"/>
      <c r="AA24" s="135"/>
    </row>
    <row r="25" ht="12.75">
      <c r="M25" s="19"/>
    </row>
    <row r="26" ht="12.75">
      <c r="M26" s="19"/>
    </row>
    <row r="27" spans="3:24" ht="12.75">
      <c r="C27" s="39"/>
      <c r="D27" s="39"/>
      <c r="E27" s="39"/>
      <c r="F27" s="39"/>
      <c r="S27" s="782" t="s">
        <v>397</v>
      </c>
      <c r="T27" s="782"/>
      <c r="U27" s="782"/>
      <c r="V27" s="782"/>
      <c r="W27" s="782"/>
      <c r="X27" s="378"/>
    </row>
    <row r="28" spans="19:23" ht="15.75" customHeight="1">
      <c r="S28" s="863" t="s">
        <v>19</v>
      </c>
      <c r="T28" s="863"/>
      <c r="U28" s="863"/>
      <c r="V28" s="863"/>
      <c r="W28" s="863"/>
    </row>
    <row r="31" ht="12.75">
      <c r="F31" s="15">
        <v>0</v>
      </c>
    </row>
  </sheetData>
  <sheetProtection/>
  <mergeCells count="31">
    <mergeCell ref="B1:W1"/>
    <mergeCell ref="B2:W2"/>
    <mergeCell ref="B3:W3"/>
    <mergeCell ref="B10:W10"/>
    <mergeCell ref="L13:L14"/>
    <mergeCell ref="M13:M14"/>
    <mergeCell ref="K6:O6"/>
    <mergeCell ref="K5:O5"/>
    <mergeCell ref="U13:U14"/>
    <mergeCell ref="Q13:S13"/>
    <mergeCell ref="T13:T14"/>
    <mergeCell ref="P4:Q4"/>
    <mergeCell ref="K13:K14"/>
    <mergeCell ref="I13:I14"/>
    <mergeCell ref="C13:F14"/>
    <mergeCell ref="B13:B14"/>
    <mergeCell ref="C17:F17"/>
    <mergeCell ref="S28:W28"/>
    <mergeCell ref="V13:V14"/>
    <mergeCell ref="W13:W14"/>
    <mergeCell ref="N13:P13"/>
    <mergeCell ref="J13:J14"/>
    <mergeCell ref="C20:F20"/>
    <mergeCell ref="C21:F21"/>
    <mergeCell ref="C22:F22"/>
    <mergeCell ref="C18:F18"/>
    <mergeCell ref="C19:F19"/>
    <mergeCell ref="G13:G14"/>
    <mergeCell ref="H13:H14"/>
    <mergeCell ref="S27:W27"/>
    <mergeCell ref="C23:F23"/>
  </mergeCells>
  <printOptions horizontalCentered="1"/>
  <pageMargins left="0" right="0" top="0.984251968503937" bottom="0" header="0" footer="0"/>
  <pageSetup horizontalDpi="600" verticalDpi="600" orientation="landscape" paperSize="5"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MUNICIPIO DE PINAL DE AMOLES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ANALISIS TECNICO Y PRECIOS UNITARIOS</dc:creator>
  <cp:keywords/>
  <dc:description/>
  <cp:lastModifiedBy>Matos</cp:lastModifiedBy>
  <cp:lastPrinted>2014-03-04T18:31:55Z</cp:lastPrinted>
  <dcterms:created xsi:type="dcterms:W3CDTF">2000-10-06T18:07:40Z</dcterms:created>
  <dcterms:modified xsi:type="dcterms:W3CDTF">2014-04-03T20:53:02Z</dcterms:modified>
  <cp:category/>
  <cp:version/>
  <cp:contentType/>
  <cp:contentStatus/>
</cp:coreProperties>
</file>